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M:\医薬保健系事務部\学生課\医薬科学学務係\04-1_生命医科学コース関係\2025（R7）\04_履修登録\04-1_春学期\04-1-2_履修登録申請書_配付版\"/>
    </mc:Choice>
  </mc:AlternateContent>
  <xr:revisionPtr revIDLastSave="0" documentId="13_ncr:1_{C72B19A5-F4BA-4C79-BE09-C5962FDF5C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①履修登録申請書" sheetId="6" r:id="rId1"/>
    <sheet name="②数式用" sheetId="8" r:id="rId2"/>
    <sheet name="③マスター" sheetId="7" r:id="rId3"/>
  </sheets>
  <definedNames>
    <definedName name="_xlnm.Print_Area" localSheetId="0">①履修登録申請書!$A$1:$L$69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8" l="1"/>
  <c r="A2" i="8"/>
  <c r="I44" i="6"/>
  <c r="I45" i="6"/>
  <c r="H44" i="6"/>
  <c r="J44" i="6" s="1"/>
  <c r="AF2" i="8" s="1"/>
  <c r="H45" i="6"/>
  <c r="J45" i="6" s="1"/>
  <c r="AG2" i="8" s="1"/>
  <c r="J57" i="6"/>
  <c r="AI2" i="8" s="1"/>
  <c r="J58" i="6"/>
  <c r="AJ2" i="8" s="1"/>
  <c r="J59" i="6"/>
  <c r="AK2" i="8" s="1"/>
  <c r="J60" i="6"/>
  <c r="AL2" i="8" s="1"/>
  <c r="I43" i="6" l="1"/>
  <c r="H43" i="6"/>
  <c r="J43" i="6" l="1"/>
  <c r="AE2" i="8" s="1"/>
  <c r="J16" i="6"/>
  <c r="J17" i="6"/>
  <c r="J19" i="6"/>
  <c r="I42" i="6" l="1"/>
  <c r="I41" i="6"/>
  <c r="I46" i="6"/>
  <c r="H46" i="6"/>
  <c r="I40" i="6"/>
  <c r="H40" i="6"/>
  <c r="I39" i="6"/>
  <c r="J39" i="6" s="1"/>
  <c r="AA2" i="8" s="1"/>
  <c r="I38" i="6"/>
  <c r="H38" i="6"/>
  <c r="I37" i="6"/>
  <c r="H37" i="6"/>
  <c r="I36" i="6"/>
  <c r="H36" i="6"/>
  <c r="I35" i="6"/>
  <c r="H35" i="6"/>
  <c r="I34" i="6"/>
  <c r="H34" i="6"/>
  <c r="I33" i="6"/>
  <c r="H33" i="6"/>
  <c r="I32" i="6"/>
  <c r="H32" i="6"/>
  <c r="H31" i="6"/>
  <c r="H30" i="6"/>
  <c r="H29" i="6"/>
  <c r="H28" i="6"/>
  <c r="H27" i="6"/>
  <c r="I26" i="6"/>
  <c r="H25" i="6"/>
  <c r="I24" i="6"/>
  <c r="H23" i="6"/>
  <c r="I22" i="6"/>
  <c r="H21" i="6"/>
  <c r="H20" i="6"/>
  <c r="H18" i="6"/>
  <c r="H15" i="6"/>
  <c r="J32" i="6" l="1"/>
  <c r="T2" i="8" s="1"/>
  <c r="J33" i="6"/>
  <c r="U2" i="8" s="1"/>
  <c r="J34" i="6"/>
  <c r="V2" i="8" s="1"/>
  <c r="J35" i="6"/>
  <c r="W2" i="8" s="1"/>
  <c r="J36" i="6"/>
  <c r="X2" i="8" s="1"/>
  <c r="J18" i="6"/>
  <c r="F2" i="8"/>
  <c r="J21" i="6"/>
  <c r="I2" i="8"/>
  <c r="J25" i="6"/>
  <c r="M2" i="8"/>
  <c r="J27" i="6"/>
  <c r="O2" i="8"/>
  <c r="J29" i="6"/>
  <c r="Q2" i="8"/>
  <c r="J31" i="6"/>
  <c r="S2" i="8"/>
  <c r="J41" i="6"/>
  <c r="AC2" i="8"/>
  <c r="J23" i="6"/>
  <c r="K2" i="8"/>
  <c r="C2" i="8"/>
  <c r="G47" i="6"/>
  <c r="J20" i="6"/>
  <c r="H2" i="8"/>
  <c r="J22" i="6"/>
  <c r="J2" i="8"/>
  <c r="G48" i="6"/>
  <c r="J24" i="6"/>
  <c r="L2" i="8"/>
  <c r="J26" i="6"/>
  <c r="N2" i="8"/>
  <c r="J28" i="6"/>
  <c r="P2" i="8"/>
  <c r="J30" i="6"/>
  <c r="R2" i="8"/>
  <c r="J42" i="6"/>
  <c r="AD2" i="8"/>
  <c r="J40" i="6"/>
  <c r="AB2" i="8" s="1"/>
  <c r="J46" i="6"/>
  <c r="AH2" i="8" s="1"/>
  <c r="J37" i="6"/>
  <c r="Y2" i="8" s="1"/>
  <c r="J38" i="6"/>
  <c r="Z2" i="8" s="1"/>
  <c r="J1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下山　高嶺</author>
    <author>Administrator</author>
  </authors>
  <commentList>
    <comment ref="H16" authorId="0" shapeId="0" xr:uid="{D30D460E-4D85-4FE3-A3B5-574AB29173D2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  <comment ref="I16" authorId="0" shapeId="0" xr:uid="{9CF9648A-1E3C-452F-925D-F84274D90F42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  <comment ref="H17" authorId="0" shapeId="0" xr:uid="{ECB56EE9-473B-4F8C-BA68-692B23BC2993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  <comment ref="I17" authorId="0" shapeId="0" xr:uid="{B6D35DDE-7A8D-4699-924E-402C75A6B1FB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  <comment ref="H19" authorId="0" shapeId="0" xr:uid="{0247FF7E-6443-4309-A160-9C694A601FF0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  <comment ref="I19" authorId="0" shapeId="0" xr:uid="{149C1D5A-0B23-4D48-9099-E3E0E69EDDE0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  <comment ref="B59" authorId="1" shapeId="0" xr:uid="{49EE4959-B44F-4529-BAFC-3C8DE930904D}">
      <text>
        <r>
          <rPr>
            <sz val="9"/>
            <color indexed="81"/>
            <rFont val="MS P ゴシック"/>
            <family val="3"/>
            <charset val="128"/>
          </rPr>
          <t>【注意！】
選択必修の対象は、創薬科学コースで必修となっている科目のみです。
別シート「③マスター」の注意書きも確認すること</t>
        </r>
      </text>
    </comment>
  </commentList>
</comments>
</file>

<file path=xl/sharedStrings.xml><?xml version="1.0" encoding="utf-8"?>
<sst xmlns="http://schemas.openxmlformats.org/spreadsheetml/2006/main" count="270" uniqueCount="145">
  <si>
    <t>医薬科学類長　殿</t>
    <rPh sb="0" eb="2">
      <t>イヤク</t>
    </rPh>
    <rPh sb="2" eb="4">
      <t>カガク</t>
    </rPh>
    <rPh sb="4" eb="5">
      <t>ルイ</t>
    </rPh>
    <rPh sb="5" eb="6">
      <t>チョウ</t>
    </rPh>
    <rPh sb="7" eb="8">
      <t>ドノ</t>
    </rPh>
    <phoneticPr fontId="2"/>
  </si>
  <si>
    <t>学籍番号</t>
    <rPh sb="0" eb="2">
      <t>ガクセキ</t>
    </rPh>
    <rPh sb="2" eb="4">
      <t>バンゴウ</t>
    </rPh>
    <phoneticPr fontId="2"/>
  </si>
  <si>
    <t>氏名</t>
    <rPh sb="0" eb="2">
      <t>シメイ</t>
    </rPh>
    <phoneticPr fontId="2"/>
  </si>
  <si>
    <t>記</t>
    <rPh sb="0" eb="1">
      <t>キ</t>
    </rPh>
    <phoneticPr fontId="2"/>
  </si>
  <si>
    <t>科目区分</t>
    <rPh sb="0" eb="2">
      <t>カモク</t>
    </rPh>
    <rPh sb="2" eb="4">
      <t>クブン</t>
    </rPh>
    <phoneticPr fontId="2"/>
  </si>
  <si>
    <t>科目名</t>
    <rPh sb="0" eb="3">
      <t>カモクメイ</t>
    </rPh>
    <phoneticPr fontId="2"/>
  </si>
  <si>
    <t>必修／選択</t>
    <rPh sb="0" eb="2">
      <t>ヒッシュウ</t>
    </rPh>
    <rPh sb="3" eb="5">
      <t>センタク</t>
    </rPh>
    <phoneticPr fontId="2"/>
  </si>
  <si>
    <t>単位数</t>
    <rPh sb="0" eb="3">
      <t>タンイスウ</t>
    </rPh>
    <phoneticPr fontId="2"/>
  </si>
  <si>
    <t>履修登録</t>
    <rPh sb="0" eb="2">
      <t>リシュウ</t>
    </rPh>
    <rPh sb="2" eb="4">
      <t>トウロク</t>
    </rPh>
    <phoneticPr fontId="2"/>
  </si>
  <si>
    <t>備考</t>
    <rPh sb="0" eb="2">
      <t>ビコウ</t>
    </rPh>
    <phoneticPr fontId="2"/>
  </si>
  <si>
    <t>必修</t>
    <rPh sb="0" eb="2">
      <t>ヒッシュウ</t>
    </rPh>
    <phoneticPr fontId="2"/>
  </si>
  <si>
    <t>専門共通科目</t>
    <rPh sb="0" eb="2">
      <t>センモン</t>
    </rPh>
    <rPh sb="2" eb="4">
      <t>キョウツウ</t>
    </rPh>
    <rPh sb="4" eb="6">
      <t>カモク</t>
    </rPh>
    <phoneticPr fontId="2"/>
  </si>
  <si>
    <t>コース専門科目</t>
    <rPh sb="3" eb="5">
      <t>センモン</t>
    </rPh>
    <rPh sb="5" eb="7">
      <t>カモク</t>
    </rPh>
    <phoneticPr fontId="2"/>
  </si>
  <si>
    <t>○</t>
    <phoneticPr fontId="2"/>
  </si>
  <si>
    <t>医薬科学類・生命医科学コース　履修登録申請書</t>
    <rPh sb="0" eb="2">
      <t>レイワ</t>
    </rPh>
    <rPh sb="3" eb="4">
      <t>ネン</t>
    </rPh>
    <rPh sb="4" eb="5">
      <t>ド</t>
    </rPh>
    <rPh sb="6" eb="8">
      <t>ネンジ</t>
    </rPh>
    <rPh sb="8" eb="11">
      <t>ハルガッキ</t>
    </rPh>
    <rPh sb="11" eb="13">
      <t>イヤク</t>
    </rPh>
    <rPh sb="13" eb="15">
      <t>カガク</t>
    </rPh>
    <rPh sb="15" eb="16">
      <t>ルイ</t>
    </rPh>
    <rPh sb="17" eb="19">
      <t>セイメイ</t>
    </rPh>
    <rPh sb="19" eb="22">
      <t>イカガクリシュウトウロクシンセイショ</t>
    </rPh>
    <phoneticPr fontId="2"/>
  </si>
  <si>
    <t>Q1</t>
    <phoneticPr fontId="2"/>
  </si>
  <si>
    <t>Q2</t>
    <phoneticPr fontId="2"/>
  </si>
  <si>
    <t>-</t>
    <phoneticPr fontId="2"/>
  </si>
  <si>
    <t>Q1計算用</t>
    <rPh sb="2" eb="5">
      <t>ケイサンヨウ</t>
    </rPh>
    <phoneticPr fontId="2"/>
  </si>
  <si>
    <t>Q2計算用</t>
    <rPh sb="2" eb="5">
      <t>ケイサンヨウ</t>
    </rPh>
    <phoneticPr fontId="2"/>
  </si>
  <si>
    <t>提出先：医薬保健系事務部学生課医薬科学学務係（宝町キャンパス）</t>
    <rPh sb="0" eb="2">
      <t>テイシュツ</t>
    </rPh>
    <rPh sb="2" eb="3">
      <t>サキ</t>
    </rPh>
    <rPh sb="4" eb="6">
      <t>イヤク</t>
    </rPh>
    <rPh sb="6" eb="8">
      <t>ホケン</t>
    </rPh>
    <rPh sb="8" eb="9">
      <t>ケイ</t>
    </rPh>
    <rPh sb="9" eb="11">
      <t>ジム</t>
    </rPh>
    <rPh sb="11" eb="12">
      <t>ブ</t>
    </rPh>
    <rPh sb="12" eb="14">
      <t>ガクセイ</t>
    </rPh>
    <rPh sb="14" eb="15">
      <t>カ</t>
    </rPh>
    <rPh sb="15" eb="17">
      <t>イヤク</t>
    </rPh>
    <rPh sb="17" eb="19">
      <t>カガク</t>
    </rPh>
    <rPh sb="19" eb="21">
      <t>ガクム</t>
    </rPh>
    <rPh sb="21" eb="22">
      <t>カカリ</t>
    </rPh>
    <rPh sb="23" eb="25">
      <t>タカラマチ</t>
    </rPh>
    <phoneticPr fontId="2"/>
  </si>
  <si>
    <t>E-mail：iyaku-gaku@adm.kanazawa-u.ac.jp</t>
    <phoneticPr fontId="2"/>
  </si>
  <si>
    <t>共通教育科目</t>
    <rPh sb="0" eb="2">
      <t>キョウツウ</t>
    </rPh>
    <rPh sb="2" eb="4">
      <t>キョウイク</t>
    </rPh>
    <rPh sb="4" eb="6">
      <t>カモク</t>
    </rPh>
    <phoneticPr fontId="2"/>
  </si>
  <si>
    <t>単位</t>
    <rPh sb="0" eb="2">
      <t>タンイ</t>
    </rPh>
    <phoneticPr fontId="2"/>
  </si>
  <si>
    <t>提出日</t>
    <rPh sb="0" eb="2">
      <t>テイシュツ</t>
    </rPh>
    <rPh sb="2" eb="3">
      <t>ビ</t>
    </rPh>
    <phoneticPr fontId="2"/>
  </si>
  <si>
    <r>
      <t>※履修登録単位数の上限</t>
    </r>
    <r>
      <rPr>
        <u/>
        <sz val="10"/>
        <color theme="1"/>
        <rFont val="Yu Gothic"/>
        <family val="3"/>
        <charset val="128"/>
        <scheme val="minor"/>
      </rPr>
      <t>対象外</t>
    </r>
    <rPh sb="11" eb="14">
      <t>タイショウガイ</t>
    </rPh>
    <phoneticPr fontId="2"/>
  </si>
  <si>
    <t>国際医薬科学Ⅱ</t>
    <rPh sb="0" eb="2">
      <t>コクサイ</t>
    </rPh>
    <rPh sb="2" eb="4">
      <t>イヤク</t>
    </rPh>
    <rPh sb="4" eb="6">
      <t>カガク</t>
    </rPh>
    <phoneticPr fontId="5"/>
  </si>
  <si>
    <t>医薬科学先端領域特論</t>
    <rPh sb="0" eb="2">
      <t>イヤク</t>
    </rPh>
    <rPh sb="2" eb="4">
      <t>カガク</t>
    </rPh>
    <rPh sb="4" eb="6">
      <t>センタン</t>
    </rPh>
    <rPh sb="6" eb="8">
      <t>リョウイキ</t>
    </rPh>
    <rPh sb="8" eb="10">
      <t>トクロン</t>
    </rPh>
    <phoneticPr fontId="2"/>
  </si>
  <si>
    <t>医薬科学基礎ローテーション実習
（生命医科学コース）ⅠB</t>
    <phoneticPr fontId="1"/>
  </si>
  <si>
    <t>医薬科学基礎ローテーション実習
（生命医科学コース）ⅡD</t>
    <rPh sb="17" eb="19">
      <t>セイメイ</t>
    </rPh>
    <rPh sb="19" eb="21">
      <t>イカ</t>
    </rPh>
    <rPh sb="21" eb="22">
      <t>ガク</t>
    </rPh>
    <phoneticPr fontId="1"/>
  </si>
  <si>
    <t>薬理学Ⅱ</t>
    <rPh sb="0" eb="3">
      <t>Ⅰ</t>
    </rPh>
    <phoneticPr fontId="5"/>
  </si>
  <si>
    <t>薬理学実習</t>
    <rPh sb="0" eb="3">
      <t>ヤクリガク</t>
    </rPh>
    <rPh sb="3" eb="5">
      <t>ジッシュウ</t>
    </rPh>
    <phoneticPr fontId="5"/>
  </si>
  <si>
    <t>分子細胞病理学Ⅰ</t>
    <rPh sb="0" eb="3">
      <t>ビョウリガク</t>
    </rPh>
    <phoneticPr fontId="5"/>
  </si>
  <si>
    <t>人体病理学Ⅰ</t>
    <rPh sb="0" eb="3">
      <t>ビョウリガク</t>
    </rPh>
    <phoneticPr fontId="5"/>
  </si>
  <si>
    <t>ウイルス感染学実習</t>
    <rPh sb="4" eb="6">
      <t>カンセン</t>
    </rPh>
    <rPh sb="6" eb="7">
      <t>ガク</t>
    </rPh>
    <rPh sb="7" eb="9">
      <t>ジッシュウ</t>
    </rPh>
    <phoneticPr fontId="5"/>
  </si>
  <si>
    <t>細菌感染学Ⅱ</t>
    <rPh sb="0" eb="1">
      <t>サイキンカンセンガク</t>
    </rPh>
    <phoneticPr fontId="5"/>
  </si>
  <si>
    <t>細菌感染学実習</t>
    <rPh sb="0" eb="1">
      <t>サイキンカンセンガク</t>
    </rPh>
    <rPh sb="5" eb="7">
      <t>ジッシュウ</t>
    </rPh>
    <phoneticPr fontId="5"/>
  </si>
  <si>
    <t>寄生虫学実習</t>
    <rPh sb="0" eb="3">
      <t>キセイチュウ</t>
    </rPh>
    <rPh sb="3" eb="4">
      <t>ガク</t>
    </rPh>
    <phoneticPr fontId="5"/>
  </si>
  <si>
    <t>免疫学実習</t>
    <rPh sb="3" eb="5">
      <t>ジッシュウ</t>
    </rPh>
    <phoneticPr fontId="5"/>
  </si>
  <si>
    <t>衛生学Ⅰ</t>
    <rPh sb="0" eb="3">
      <t>Ⅰ</t>
    </rPh>
    <phoneticPr fontId="5"/>
  </si>
  <si>
    <t>衛生学Ⅱ</t>
    <rPh sb="0" eb="3">
      <t>Ⅰ</t>
    </rPh>
    <phoneticPr fontId="5"/>
  </si>
  <si>
    <t>衛生学実習</t>
    <rPh sb="0" eb="3">
      <t>Ⅰ</t>
    </rPh>
    <rPh sb="3" eb="5">
      <t>ジッシュウ</t>
    </rPh>
    <phoneticPr fontId="5"/>
  </si>
  <si>
    <t>公衆衛生学Ⅰ</t>
    <rPh sb="0" eb="2">
      <t>コウシュウ</t>
    </rPh>
    <rPh sb="2" eb="5">
      <t>エイセイガク</t>
    </rPh>
    <phoneticPr fontId="5"/>
  </si>
  <si>
    <t>公衆衛生学Ⅱ</t>
    <rPh sb="0" eb="5">
      <t>Ⅱ</t>
    </rPh>
    <phoneticPr fontId="5"/>
  </si>
  <si>
    <t>公衆衛生学実習</t>
    <rPh sb="0" eb="1">
      <t>コウシュウエイセイガク</t>
    </rPh>
    <phoneticPr fontId="5"/>
  </si>
  <si>
    <t>法医学Ⅱ</t>
    <rPh sb="0" eb="1">
      <t>ホウイガク</t>
    </rPh>
    <phoneticPr fontId="5"/>
  </si>
  <si>
    <t>国際保健学</t>
    <rPh sb="0" eb="1">
      <t>コクサイホケンガク</t>
    </rPh>
    <phoneticPr fontId="5"/>
  </si>
  <si>
    <t>選択</t>
    <rPh sb="0" eb="2">
      <t>センタク</t>
    </rPh>
    <phoneticPr fontId="5"/>
  </si>
  <si>
    <t>必修</t>
    <rPh sb="0" eb="2">
      <t>ヒッシュウ</t>
    </rPh>
    <phoneticPr fontId="5"/>
  </si>
  <si>
    <t>ゲノム解析演習</t>
    <rPh sb="3" eb="5">
      <t>カイセキ</t>
    </rPh>
    <rPh sb="5" eb="7">
      <t>エンシュウ</t>
    </rPh>
    <phoneticPr fontId="2"/>
  </si>
  <si>
    <t>分子細胞病理学Ⅱ</t>
    <rPh sb="0" eb="3">
      <t>ビョウリガク</t>
    </rPh>
    <phoneticPr fontId="5"/>
  </si>
  <si>
    <t>人体病理学Ⅱ</t>
    <rPh sb="0" eb="2">
      <t>ジンタイ</t>
    </rPh>
    <phoneticPr fontId="5"/>
  </si>
  <si>
    <t>法医学実習</t>
    <rPh sb="0" eb="3">
      <t>ホウイガク</t>
    </rPh>
    <rPh sb="3" eb="5">
      <t>ジッシュウ</t>
    </rPh>
    <phoneticPr fontId="2"/>
  </si>
  <si>
    <t>課題研究科目</t>
    <rPh sb="0" eb="2">
      <t>カダイ</t>
    </rPh>
    <rPh sb="2" eb="4">
      <t>ケンキュウ</t>
    </rPh>
    <rPh sb="4" eb="6">
      <t>カモク</t>
    </rPh>
    <phoneticPr fontId="2"/>
  </si>
  <si>
    <t>医薬科学研究Ⅰ</t>
    <rPh sb="0" eb="2">
      <t>イヤク</t>
    </rPh>
    <rPh sb="2" eb="4">
      <t>カガク</t>
    </rPh>
    <rPh sb="4" eb="6">
      <t>ケンキュウ</t>
    </rPh>
    <phoneticPr fontId="2"/>
  </si>
  <si>
    <t>医薬科学演習Ⅰ</t>
    <rPh sb="0" eb="2">
      <t>イヤク</t>
    </rPh>
    <rPh sb="2" eb="4">
      <t>カガク</t>
    </rPh>
    <rPh sb="4" eb="6">
      <t>エンシュウ</t>
    </rPh>
    <phoneticPr fontId="5"/>
  </si>
  <si>
    <t>必修</t>
    <phoneticPr fontId="5"/>
  </si>
  <si>
    <t>※Q1～Q3で各0.67単位</t>
    <rPh sb="7" eb="8">
      <t>カク</t>
    </rPh>
    <rPh sb="12" eb="14">
      <t>タンイ</t>
    </rPh>
    <phoneticPr fontId="2"/>
  </si>
  <si>
    <t>※Q1，Q2で各0.25単位</t>
    <rPh sb="7" eb="8">
      <t>カク</t>
    </rPh>
    <rPh sb="12" eb="14">
      <t>タンイ</t>
    </rPh>
    <phoneticPr fontId="2"/>
  </si>
  <si>
    <t>※Q2，Q3で各0.25単位</t>
    <rPh sb="7" eb="8">
      <t>カク</t>
    </rPh>
    <rPh sb="12" eb="14">
      <t>タンイ</t>
    </rPh>
    <phoneticPr fontId="2"/>
  </si>
  <si>
    <t>※Q2～Q4で各0.84単位</t>
    <rPh sb="7" eb="8">
      <t>カク</t>
    </rPh>
    <rPh sb="12" eb="14">
      <t>タンイ</t>
    </rPh>
    <phoneticPr fontId="2"/>
  </si>
  <si>
    <t>※Q2～Q4で各0.17単位</t>
    <rPh sb="7" eb="8">
      <t>カク</t>
    </rPh>
    <rPh sb="12" eb="14">
      <t>タンイ</t>
    </rPh>
    <phoneticPr fontId="2"/>
  </si>
  <si>
    <t>※Q1，Q2で各0.5単位</t>
    <rPh sb="7" eb="8">
      <t>カク</t>
    </rPh>
    <rPh sb="11" eb="13">
      <t>タンイ</t>
    </rPh>
    <phoneticPr fontId="2"/>
  </si>
  <si>
    <t>※Q1，Q2で各0.75単位</t>
    <rPh sb="7" eb="8">
      <t>カク</t>
    </rPh>
    <rPh sb="12" eb="14">
      <t>タンイ</t>
    </rPh>
    <phoneticPr fontId="2"/>
  </si>
  <si>
    <t>Q1</t>
  </si>
  <si>
    <r>
      <t>・</t>
    </r>
    <r>
      <rPr>
        <b/>
        <u/>
        <sz val="10"/>
        <color theme="1"/>
        <rFont val="Yu Gothic"/>
        <family val="3"/>
        <charset val="128"/>
        <scheme val="minor"/>
      </rPr>
      <t>春学期（Q1，Q2）の履修登録単位数の上限は</t>
    </r>
    <r>
      <rPr>
        <b/>
        <u/>
        <sz val="10"/>
        <color rgb="FFFF0000"/>
        <rFont val="Yu Gothic"/>
        <family val="3"/>
        <charset val="128"/>
        <scheme val="minor"/>
      </rPr>
      <t>それぞれ12単位</t>
    </r>
    <r>
      <rPr>
        <b/>
        <u/>
        <sz val="10"/>
        <color theme="1"/>
        <rFont val="Yu Gothic"/>
        <family val="3"/>
        <charset val="128"/>
        <scheme val="minor"/>
      </rPr>
      <t xml:space="preserve">です（共通教育科目，創薬科学コース専門科目
</t>
    </r>
    <r>
      <rPr>
        <b/>
        <sz val="10"/>
        <color theme="1"/>
        <rFont val="Yu Gothic"/>
        <family val="3"/>
        <charset val="128"/>
        <scheme val="minor"/>
      </rPr>
      <t>　</t>
    </r>
    <r>
      <rPr>
        <b/>
        <u/>
        <sz val="10"/>
        <color theme="1"/>
        <rFont val="Yu Gothic"/>
        <family val="3"/>
        <charset val="128"/>
        <scheme val="minor"/>
      </rPr>
      <t>を含む）。上限を超えないよう，各自で十分に確認をお願いします。</t>
    </r>
    <rPh sb="1" eb="2">
      <t>ハル</t>
    </rPh>
    <rPh sb="2" eb="4">
      <t>ガッキ</t>
    </rPh>
    <rPh sb="12" eb="14">
      <t>リシュウ</t>
    </rPh>
    <rPh sb="14" eb="16">
      <t>トウロク</t>
    </rPh>
    <rPh sb="16" eb="18">
      <t>タンイ</t>
    </rPh>
    <rPh sb="18" eb="19">
      <t>スウ</t>
    </rPh>
    <rPh sb="20" eb="22">
      <t>ジョウゲン</t>
    </rPh>
    <rPh sb="29" eb="31">
      <t>タンイ</t>
    </rPh>
    <rPh sb="34" eb="36">
      <t>キョウツウ</t>
    </rPh>
    <rPh sb="36" eb="38">
      <t>キョウイク</t>
    </rPh>
    <rPh sb="38" eb="40">
      <t>カモク</t>
    </rPh>
    <rPh sb="41" eb="43">
      <t>ソウヤク</t>
    </rPh>
    <rPh sb="43" eb="45">
      <t>カガク</t>
    </rPh>
    <rPh sb="48" eb="50">
      <t>センモン</t>
    </rPh>
    <rPh sb="50" eb="52">
      <t>カモク</t>
    </rPh>
    <rPh sb="55" eb="56">
      <t>フク</t>
    </rPh>
    <rPh sb="59" eb="61">
      <t>ジョウゲン</t>
    </rPh>
    <rPh sb="60" eb="62">
      <t>ジョウゲン</t>
    </rPh>
    <rPh sb="63" eb="64">
      <t>コ</t>
    </rPh>
    <rPh sb="69" eb="71">
      <t>カクジ</t>
    </rPh>
    <rPh sb="73" eb="75">
      <t>ジュウブン</t>
    </rPh>
    <rPh sb="76" eb="78">
      <t>カクニン</t>
    </rPh>
    <rPh sb="80" eb="81">
      <t>ネガ</t>
    </rPh>
    <phoneticPr fontId="2"/>
  </si>
  <si>
    <t>※2年次Q4，3年次Q1で各1単位
（登録済）</t>
    <rPh sb="2" eb="4">
      <t>ネンジ</t>
    </rPh>
    <rPh sb="19" eb="21">
      <t>トウロク</t>
    </rPh>
    <rPh sb="21" eb="22">
      <t>ズ</t>
    </rPh>
    <phoneticPr fontId="2"/>
  </si>
  <si>
    <r>
      <t xml:space="preserve">※2年次Q4，3年次Q1で各0.75単位
</t>
    </r>
    <r>
      <rPr>
        <sz val="9"/>
        <color theme="1"/>
        <rFont val="Yu Gothic"/>
        <family val="3"/>
        <charset val="128"/>
        <scheme val="minor"/>
      </rPr>
      <t>　</t>
    </r>
    <r>
      <rPr>
        <u/>
        <sz val="9"/>
        <color theme="1"/>
        <rFont val="Yu Gothic"/>
        <family val="3"/>
        <charset val="128"/>
        <scheme val="minor"/>
      </rPr>
      <t>2年次Q4の選択者のみ○を入力</t>
    </r>
    <rPh sb="2" eb="4">
      <t>ネンジ</t>
    </rPh>
    <rPh sb="8" eb="10">
      <t>ネンジ</t>
    </rPh>
    <rPh sb="13" eb="14">
      <t>カク</t>
    </rPh>
    <rPh sb="18" eb="20">
      <t>タンイ</t>
    </rPh>
    <rPh sb="23" eb="25">
      <t>ネンジ</t>
    </rPh>
    <rPh sb="28" eb="31">
      <t>センタクシャ</t>
    </rPh>
    <rPh sb="35" eb="37">
      <t>ニュウリョク</t>
    </rPh>
    <phoneticPr fontId="2"/>
  </si>
  <si>
    <t>コース専門
科目（創薬）</t>
    <rPh sb="3" eb="5">
      <t>センモン</t>
    </rPh>
    <rPh sb="6" eb="8">
      <t>カモク</t>
    </rPh>
    <rPh sb="9" eb="11">
      <t>ソウヤク</t>
    </rPh>
    <phoneticPr fontId="2"/>
  </si>
  <si>
    <t>選択</t>
    <rPh sb="0" eb="2">
      <t>センタク</t>
    </rPh>
    <phoneticPr fontId="2"/>
  </si>
  <si>
    <r>
      <t>・成績評価が「保留」となっている科目については，履修登録の必要はありません。</t>
    </r>
    <r>
      <rPr>
        <u/>
        <sz val="10"/>
        <color theme="1"/>
        <rFont val="Yu Gothic"/>
        <family val="3"/>
        <charset val="128"/>
        <scheme val="minor"/>
      </rPr>
      <t xml:space="preserve">「保留」科目の該当者は，
</t>
    </r>
    <r>
      <rPr>
        <sz val="10"/>
        <color theme="1"/>
        <rFont val="Yu Gothic"/>
        <family val="3"/>
        <charset val="128"/>
        <scheme val="minor"/>
      </rPr>
      <t>　</t>
    </r>
    <r>
      <rPr>
        <u/>
        <sz val="10"/>
        <color theme="1"/>
        <rFont val="Yu Gothic"/>
        <family val="3"/>
        <charset val="128"/>
        <scheme val="minor"/>
      </rPr>
      <t>単位の修得へ向けて，4月中旬までに必ず科目担当教員に連絡を取り，指示を仰いでください。</t>
    </r>
    <rPh sb="1" eb="3">
      <t>セイセキ</t>
    </rPh>
    <rPh sb="3" eb="5">
      <t>ヒョウカ</t>
    </rPh>
    <rPh sb="7" eb="9">
      <t>ホリュウ</t>
    </rPh>
    <rPh sb="16" eb="18">
      <t>カモク</t>
    </rPh>
    <rPh sb="24" eb="26">
      <t>リシュウ</t>
    </rPh>
    <rPh sb="26" eb="28">
      <t>トウロク</t>
    </rPh>
    <rPh sb="29" eb="31">
      <t>ヒツヨウ</t>
    </rPh>
    <rPh sb="39" eb="41">
      <t>ホリュウ</t>
    </rPh>
    <rPh sb="42" eb="44">
      <t>カモク</t>
    </rPh>
    <rPh sb="45" eb="48">
      <t>ガイトウシャ</t>
    </rPh>
    <rPh sb="52" eb="54">
      <t>タンイ</t>
    </rPh>
    <rPh sb="55" eb="57">
      <t>シュウトク</t>
    </rPh>
    <rPh sb="58" eb="59">
      <t>ム</t>
    </rPh>
    <rPh sb="63" eb="64">
      <t>ガツ</t>
    </rPh>
    <rPh sb="64" eb="66">
      <t>チュウジュン</t>
    </rPh>
    <rPh sb="69" eb="70">
      <t>カナラ</t>
    </rPh>
    <rPh sb="71" eb="73">
      <t>カモク</t>
    </rPh>
    <rPh sb="73" eb="75">
      <t>タントウ</t>
    </rPh>
    <rPh sb="75" eb="77">
      <t>キョウイン</t>
    </rPh>
    <rPh sb="78" eb="80">
      <t>レンラク</t>
    </rPh>
    <rPh sb="81" eb="82">
      <t>ト</t>
    </rPh>
    <rPh sb="84" eb="86">
      <t>シジ</t>
    </rPh>
    <rPh sb="87" eb="88">
      <t>アオ</t>
    </rPh>
    <phoneticPr fontId="2"/>
  </si>
  <si>
    <r>
      <rPr>
        <b/>
        <sz val="11"/>
        <color theme="1"/>
        <rFont val="Yu Gothic"/>
        <family val="3"/>
        <charset val="128"/>
        <scheme val="minor"/>
      </rPr>
      <t>履修登録計</t>
    </r>
    <r>
      <rPr>
        <b/>
        <sz val="9"/>
        <color theme="1"/>
        <rFont val="Yu Gothic"/>
        <family val="3"/>
        <charset val="128"/>
        <scheme val="minor"/>
      </rPr>
      <t>（上限の対象科目のみ・</t>
    </r>
    <r>
      <rPr>
        <b/>
        <u/>
        <sz val="9"/>
        <color rgb="FFFF0000"/>
        <rFont val="Yu Gothic"/>
        <family val="3"/>
        <charset val="128"/>
        <scheme val="minor"/>
      </rPr>
      <t>下表</t>
    </r>
    <r>
      <rPr>
        <b/>
        <u/>
        <sz val="9"/>
        <color theme="1"/>
        <rFont val="Yu Gothic"/>
        <family val="3"/>
        <charset val="128"/>
        <scheme val="minor"/>
      </rPr>
      <t>科目含む</t>
    </r>
    <r>
      <rPr>
        <b/>
        <sz val="9"/>
        <color theme="1"/>
        <rFont val="Yu Gothic"/>
        <family val="3"/>
        <charset val="128"/>
        <scheme val="minor"/>
      </rPr>
      <t>）</t>
    </r>
    <r>
      <rPr>
        <b/>
        <sz val="10"/>
        <color theme="1"/>
        <rFont val="Yu Gothic"/>
        <family val="3"/>
        <charset val="128"/>
        <scheme val="minor"/>
      </rPr>
      <t>：</t>
    </r>
    <rPh sb="0" eb="2">
      <t>リシュウ</t>
    </rPh>
    <rPh sb="2" eb="4">
      <t>トウロク</t>
    </rPh>
    <rPh sb="4" eb="5">
      <t>ケイ</t>
    </rPh>
    <rPh sb="6" eb="8">
      <t>ジョウゲン</t>
    </rPh>
    <rPh sb="9" eb="11">
      <t>タイショウ</t>
    </rPh>
    <rPh sb="11" eb="13">
      <t>カモク</t>
    </rPh>
    <rPh sb="16" eb="18">
      <t>カヒョウ</t>
    </rPh>
    <rPh sb="18" eb="20">
      <t>カモク</t>
    </rPh>
    <rPh sb="20" eb="21">
      <t>フク</t>
    </rPh>
    <phoneticPr fontId="2"/>
  </si>
  <si>
    <t>　下表に，Q1，Q2で履修登録済（予定を含む）の各科目名と単位数を入力し，履修登録単位数を確認してください。</t>
    <rPh sb="37" eb="39">
      <t>リシュウ</t>
    </rPh>
    <rPh sb="39" eb="41">
      <t>トウロク</t>
    </rPh>
    <rPh sb="41" eb="44">
      <t>タンイスウ</t>
    </rPh>
    <rPh sb="45" eb="47">
      <t>カクニン</t>
    </rPh>
    <phoneticPr fontId="2"/>
  </si>
  <si>
    <t>※「細菌感染学Ⅱ」を履修済みである
　ことを強く推奨する。</t>
    <rPh sb="2" eb="4">
      <t>サイキン</t>
    </rPh>
    <rPh sb="4" eb="6">
      <t>カンセン</t>
    </rPh>
    <rPh sb="6" eb="7">
      <t>ガク</t>
    </rPh>
    <rPh sb="10" eb="12">
      <t>リシュウ</t>
    </rPh>
    <rPh sb="12" eb="13">
      <t>ズ</t>
    </rPh>
    <rPh sb="22" eb="23">
      <t>ツヨ</t>
    </rPh>
    <rPh sb="24" eb="26">
      <t>スイショウ</t>
    </rPh>
    <phoneticPr fontId="2"/>
  </si>
  <si>
    <r>
      <t>　</t>
    </r>
    <r>
      <rPr>
        <b/>
        <sz val="10"/>
        <color rgb="FFFF0000"/>
        <rFont val="Yu Gothic"/>
        <family val="3"/>
        <charset val="128"/>
        <scheme val="minor"/>
      </rPr>
      <t>【</t>
    </r>
    <r>
      <rPr>
        <b/>
        <u/>
        <sz val="10"/>
        <color rgb="FFFF0000"/>
        <rFont val="Yu Gothic"/>
        <family val="3"/>
        <charset val="128"/>
        <scheme val="minor"/>
      </rPr>
      <t>下表の科目の履修登録は学務情報システムから行ってください。</t>
    </r>
    <r>
      <rPr>
        <b/>
        <sz val="10"/>
        <color rgb="FFFF0000"/>
        <rFont val="Yu Gothic"/>
        <family val="3"/>
        <charset val="128"/>
        <scheme val="minor"/>
      </rPr>
      <t>】</t>
    </r>
    <rPh sb="2" eb="3">
      <t>シタ</t>
    </rPh>
    <rPh sb="3" eb="4">
      <t>ヒョウ</t>
    </rPh>
    <rPh sb="5" eb="7">
      <t>カモク</t>
    </rPh>
    <rPh sb="13" eb="15">
      <t>ガクム</t>
    </rPh>
    <rPh sb="15" eb="17">
      <t>ジョウホウ</t>
    </rPh>
    <rPh sb="23" eb="24">
      <t>オコナ</t>
    </rPh>
    <phoneticPr fontId="2"/>
  </si>
  <si>
    <t xml:space="preserve"> （Q2で，下表に入力しなかった科目を履修登録しても構いませんが，合計12単位以内にしてください。）</t>
    <rPh sb="6" eb="8">
      <t>カヒョウ</t>
    </rPh>
    <rPh sb="9" eb="11">
      <t>ニュウリョク</t>
    </rPh>
    <rPh sb="33" eb="35">
      <t>ゴウケイ</t>
    </rPh>
    <rPh sb="37" eb="39">
      <t>タンイ</t>
    </rPh>
    <rPh sb="39" eb="41">
      <t>イナイ</t>
    </rPh>
    <phoneticPr fontId="2"/>
  </si>
  <si>
    <t xml:space="preserve">医薬科学研究者養成Ⅱ </t>
    <rPh sb="0" eb="2">
      <t>イヤク</t>
    </rPh>
    <rPh sb="2" eb="4">
      <t>カガク</t>
    </rPh>
    <rPh sb="4" eb="6">
      <t>ケンキュウ</t>
    </rPh>
    <rPh sb="6" eb="7">
      <t>シャ</t>
    </rPh>
    <rPh sb="7" eb="9">
      <t>ヨウセイ</t>
    </rPh>
    <phoneticPr fontId="2"/>
  </si>
  <si>
    <r>
      <t>※Q1～Q4で計1単位
　履修登録単位数の上限</t>
    </r>
    <r>
      <rPr>
        <u/>
        <sz val="10"/>
        <color theme="1"/>
        <rFont val="Yu Gothic"/>
        <family val="3"/>
        <charset val="128"/>
        <scheme val="minor"/>
      </rPr>
      <t>対象外</t>
    </r>
    <rPh sb="7" eb="8">
      <t>ケイ</t>
    </rPh>
    <rPh sb="9" eb="11">
      <t>タンイ</t>
    </rPh>
    <rPh sb="13" eb="15">
      <t>リシュウ</t>
    </rPh>
    <rPh sb="15" eb="17">
      <t>トウロク</t>
    </rPh>
    <rPh sb="17" eb="20">
      <t>タンイスウ</t>
    </rPh>
    <rPh sb="21" eb="23">
      <t>ジョウゲン</t>
    </rPh>
    <rPh sb="23" eb="25">
      <t>タイショウ</t>
    </rPh>
    <rPh sb="25" eb="26">
      <t>ガイ</t>
    </rPh>
    <phoneticPr fontId="2"/>
  </si>
  <si>
    <r>
      <t>※Q2～4年次Q4で計1単位
　履修登録単位数の上限</t>
    </r>
    <r>
      <rPr>
        <u/>
        <sz val="10"/>
        <color theme="1"/>
        <rFont val="Yu Gothic"/>
        <family val="3"/>
        <charset val="128"/>
        <scheme val="minor"/>
      </rPr>
      <t>対象外</t>
    </r>
    <rPh sb="5" eb="6">
      <t>ネン</t>
    </rPh>
    <rPh sb="6" eb="7">
      <t>ジ</t>
    </rPh>
    <rPh sb="10" eb="11">
      <t>ケイ</t>
    </rPh>
    <rPh sb="12" eb="14">
      <t>タンイ</t>
    </rPh>
    <rPh sb="16" eb="18">
      <t>リシュウ</t>
    </rPh>
    <rPh sb="18" eb="20">
      <t>トウロク</t>
    </rPh>
    <rPh sb="20" eb="23">
      <t>タンイスウ</t>
    </rPh>
    <rPh sb="24" eb="26">
      <t>ジョウゲン</t>
    </rPh>
    <rPh sb="26" eb="28">
      <t>タイショウ</t>
    </rPh>
    <rPh sb="28" eb="29">
      <t>ガイ</t>
    </rPh>
    <phoneticPr fontId="2"/>
  </si>
  <si>
    <t>※オレンジのセルが入力箇所です。</t>
    <phoneticPr fontId="6"/>
  </si>
  <si>
    <t>Q1・Q2合計</t>
    <rPh sb="5" eb="7">
      <t>ゴウケイ</t>
    </rPh>
    <phoneticPr fontId="2"/>
  </si>
  <si>
    <t>○</t>
  </si>
  <si>
    <t>創薬科学コース専門科目</t>
    <rPh sb="0" eb="2">
      <t>ソウヤク</t>
    </rPh>
    <rPh sb="2" eb="4">
      <t>カガク</t>
    </rPh>
    <rPh sb="7" eb="9">
      <t>センモン</t>
    </rPh>
    <rPh sb="9" eb="11">
      <t>カモク</t>
    </rPh>
    <phoneticPr fontId="2"/>
  </si>
  <si>
    <t>生命医科学コース科目①</t>
    <rPh sb="0" eb="2">
      <t>セイメイ</t>
    </rPh>
    <rPh sb="2" eb="5">
      <t>イカガク</t>
    </rPh>
    <rPh sb="8" eb="10">
      <t>カモク</t>
    </rPh>
    <phoneticPr fontId="2"/>
  </si>
  <si>
    <t>生命医科学コース科目②</t>
    <rPh sb="0" eb="2">
      <t>セイメイ</t>
    </rPh>
    <rPh sb="2" eb="5">
      <t>イカガク</t>
    </rPh>
    <rPh sb="8" eb="10">
      <t>カモク</t>
    </rPh>
    <phoneticPr fontId="2"/>
  </si>
  <si>
    <t>生命医科学コース科目③</t>
    <rPh sb="0" eb="2">
      <t>セイメイ</t>
    </rPh>
    <rPh sb="2" eb="5">
      <t>イカガク</t>
    </rPh>
    <rPh sb="8" eb="10">
      <t>カモク</t>
    </rPh>
    <phoneticPr fontId="2"/>
  </si>
  <si>
    <t>生命医科学コース科目④</t>
    <rPh sb="0" eb="2">
      <t>セイメイ</t>
    </rPh>
    <rPh sb="2" eb="5">
      <t>イカガク</t>
    </rPh>
    <rPh sb="8" eb="10">
      <t>カモク</t>
    </rPh>
    <phoneticPr fontId="2"/>
  </si>
  <si>
    <t>共通教育科目①</t>
    <rPh sb="0" eb="2">
      <t>キョウツウ</t>
    </rPh>
    <rPh sb="2" eb="4">
      <t>キョウイク</t>
    </rPh>
    <rPh sb="4" eb="6">
      <t>カモク</t>
    </rPh>
    <phoneticPr fontId="2"/>
  </si>
  <si>
    <t>共通教育科目②</t>
    <rPh sb="0" eb="2">
      <t>キョウツウ</t>
    </rPh>
    <rPh sb="2" eb="4">
      <t>キョウイク</t>
    </rPh>
    <rPh sb="4" eb="6">
      <t>カモク</t>
    </rPh>
    <phoneticPr fontId="2"/>
  </si>
  <si>
    <t>創薬科学コース
専門科目①</t>
    <rPh sb="0" eb="2">
      <t>ソウヤク</t>
    </rPh>
    <rPh sb="2" eb="4">
      <t>カガク</t>
    </rPh>
    <rPh sb="8" eb="10">
      <t>センモン</t>
    </rPh>
    <rPh sb="10" eb="12">
      <t>カモク</t>
    </rPh>
    <phoneticPr fontId="2"/>
  </si>
  <si>
    <t>創薬科学コース
専門科目②</t>
    <rPh sb="0" eb="2">
      <t>ソウヤク</t>
    </rPh>
    <rPh sb="2" eb="4">
      <t>カガク</t>
    </rPh>
    <rPh sb="8" eb="10">
      <t>センモン</t>
    </rPh>
    <rPh sb="10" eb="12">
      <t>カモク</t>
    </rPh>
    <phoneticPr fontId="2"/>
  </si>
  <si>
    <t>生命医科学コース専門科目（2年次春学期開講）</t>
    <rPh sb="0" eb="2">
      <t>セイメイ</t>
    </rPh>
    <rPh sb="2" eb="5">
      <t>イカガク</t>
    </rPh>
    <rPh sb="8" eb="10">
      <t>センモン</t>
    </rPh>
    <rPh sb="10" eb="12">
      <t>カモク</t>
    </rPh>
    <rPh sb="14" eb="16">
      <t>ネンジ</t>
    </rPh>
    <rPh sb="16" eb="17">
      <t>ハル</t>
    </rPh>
    <rPh sb="17" eb="19">
      <t>ガッキ</t>
    </rPh>
    <rPh sb="19" eb="21">
      <t>カイコウ</t>
    </rPh>
    <phoneticPr fontId="2"/>
  </si>
  <si>
    <t>医薬科学基礎実習</t>
    <rPh sb="0" eb="2">
      <t>イヤク</t>
    </rPh>
    <rPh sb="2" eb="4">
      <t>カガク</t>
    </rPh>
    <rPh sb="4" eb="6">
      <t>キソ</t>
    </rPh>
    <rPh sb="6" eb="8">
      <t>ジッシュウ</t>
    </rPh>
    <phoneticPr fontId="1"/>
  </si>
  <si>
    <t>医薬科学英語Ⅰ</t>
    <rPh sb="0" eb="2">
      <t>イヤク</t>
    </rPh>
    <rPh sb="2" eb="4">
      <t>カガク</t>
    </rPh>
    <rPh sb="4" eb="6">
      <t>エイゴ</t>
    </rPh>
    <phoneticPr fontId="1"/>
  </si>
  <si>
    <t>医薬科学英語Ⅱ</t>
    <rPh sb="0" eb="2">
      <t>イヤク</t>
    </rPh>
    <rPh sb="2" eb="4">
      <t>カガク</t>
    </rPh>
    <rPh sb="4" eb="6">
      <t>エイゴ</t>
    </rPh>
    <phoneticPr fontId="1"/>
  </si>
  <si>
    <t>医薬科学研究者養成Ⅰ</t>
    <rPh sb="0" eb="2">
      <t>イヤク</t>
    </rPh>
    <rPh sb="2" eb="4">
      <t>カガク</t>
    </rPh>
    <rPh sb="4" eb="6">
      <t>ケンキュウ</t>
    </rPh>
    <rPh sb="6" eb="7">
      <t>シャ</t>
    </rPh>
    <rPh sb="7" eb="9">
      <t>ヨウセイ</t>
    </rPh>
    <phoneticPr fontId="3"/>
  </si>
  <si>
    <t>医薬科学基礎ローテーション実習
（生命医科学コース）ⅠＡ</t>
    <rPh sb="17" eb="19">
      <t>セイメイ</t>
    </rPh>
    <rPh sb="19" eb="21">
      <t>イカ</t>
    </rPh>
    <rPh sb="21" eb="22">
      <t>ガク</t>
    </rPh>
    <phoneticPr fontId="2"/>
  </si>
  <si>
    <t>医薬科学基礎ローテーション実習
（生命医科学コース）ⅡＡ</t>
    <rPh sb="17" eb="19">
      <t>セイメイ</t>
    </rPh>
    <rPh sb="19" eb="21">
      <t>イカ</t>
    </rPh>
    <rPh sb="21" eb="22">
      <t>ガク</t>
    </rPh>
    <phoneticPr fontId="2"/>
  </si>
  <si>
    <t>人体解剖学Ⅰ</t>
    <rPh sb="0" eb="5">
      <t>カイボウガク</t>
    </rPh>
    <phoneticPr fontId="2"/>
  </si>
  <si>
    <t>人体解剖学Ⅱ</t>
    <rPh sb="0" eb="5">
      <t>カイボウガク</t>
    </rPh>
    <phoneticPr fontId="2"/>
  </si>
  <si>
    <t>組織学Ⅰ</t>
    <rPh sb="0" eb="3">
      <t>ソシキガク</t>
    </rPh>
    <phoneticPr fontId="2"/>
  </si>
  <si>
    <t>神経解剖学Ⅰ</t>
    <rPh sb="0" eb="2">
      <t>シンケイ</t>
    </rPh>
    <rPh sb="2" eb="4">
      <t>カイボウ</t>
    </rPh>
    <rPh sb="4" eb="5">
      <t>ガク</t>
    </rPh>
    <phoneticPr fontId="2"/>
  </si>
  <si>
    <t>神経解剖学Ⅱ</t>
    <rPh sb="0" eb="2">
      <t>シンケイ</t>
    </rPh>
    <rPh sb="2" eb="4">
      <t>カイボウ</t>
    </rPh>
    <rPh sb="4" eb="5">
      <t>ガク</t>
    </rPh>
    <phoneticPr fontId="2"/>
  </si>
  <si>
    <t>発生学Ⅰ</t>
    <rPh sb="0" eb="3">
      <t>ハッセイガク</t>
    </rPh>
    <phoneticPr fontId="2"/>
  </si>
  <si>
    <t>発生学Ⅱ</t>
    <rPh sb="0" eb="3">
      <t>ハッセイガク</t>
    </rPh>
    <phoneticPr fontId="2"/>
  </si>
  <si>
    <t>生化学Ⅰ</t>
    <rPh sb="0" eb="3">
      <t>Ⅰ</t>
    </rPh>
    <phoneticPr fontId="2"/>
  </si>
  <si>
    <t>生化学Ⅱ</t>
    <rPh sb="0" eb="3">
      <t>Ⅰ</t>
    </rPh>
    <phoneticPr fontId="2"/>
  </si>
  <si>
    <t>生化学Ⅲ</t>
    <rPh sb="0" eb="3">
      <t>Ⅰ</t>
    </rPh>
    <phoneticPr fontId="2"/>
  </si>
  <si>
    <t>生化学Ⅳ</t>
    <rPh sb="0" eb="3">
      <t>Ⅰ</t>
    </rPh>
    <phoneticPr fontId="2"/>
  </si>
  <si>
    <t>脳神経医学</t>
  </si>
  <si>
    <t>必修</t>
    <rPh sb="0" eb="2">
      <t>ヒッシュウ</t>
    </rPh>
    <phoneticPr fontId="3"/>
  </si>
  <si>
    <t>Q2</t>
  </si>
  <si>
    <r>
      <t>※Q1～Q4で計1単位
　履修登録単位数の上限</t>
    </r>
    <r>
      <rPr>
        <u/>
        <sz val="10"/>
        <color theme="1"/>
        <rFont val="Yu Gothic"/>
        <family val="3"/>
        <charset val="128"/>
        <scheme val="minor"/>
      </rPr>
      <t>対象外</t>
    </r>
    <rPh sb="7" eb="8">
      <t>ケイ</t>
    </rPh>
    <rPh sb="9" eb="11">
      <t>タンイ</t>
    </rPh>
    <rPh sb="13" eb="15">
      <t>リシュウ</t>
    </rPh>
    <rPh sb="15" eb="17">
      <t>トウロク</t>
    </rPh>
    <rPh sb="17" eb="20">
      <t>タンイスウ</t>
    </rPh>
    <rPh sb="21" eb="23">
      <t>ジョウゲン</t>
    </rPh>
    <rPh sb="23" eb="25">
      <t>タイショウ</t>
    </rPh>
    <rPh sb="25" eb="26">
      <t>ガイ</t>
    </rPh>
    <phoneticPr fontId="3"/>
  </si>
  <si>
    <t>※Q2～Q4で計5単位
　Q2は2単位分とカウント</t>
    <rPh sb="7" eb="8">
      <t>ケイ</t>
    </rPh>
    <rPh sb="9" eb="11">
      <t>タンイ</t>
    </rPh>
    <rPh sb="17" eb="19">
      <t>タンイ</t>
    </rPh>
    <rPh sb="19" eb="20">
      <t>ブン</t>
    </rPh>
    <phoneticPr fontId="3"/>
  </si>
  <si>
    <r>
      <t>※履修登録単位数の上限</t>
    </r>
    <r>
      <rPr>
        <u/>
        <sz val="10"/>
        <color theme="1"/>
        <rFont val="Yu Gothic"/>
        <family val="3"/>
        <charset val="128"/>
        <scheme val="minor"/>
      </rPr>
      <t>対象外</t>
    </r>
    <rPh sb="11" eb="14">
      <t>タイショウガイ</t>
    </rPh>
    <phoneticPr fontId="3"/>
  </si>
  <si>
    <t>※Q2，Q3で各1単位</t>
    <rPh sb="7" eb="8">
      <t>カク</t>
    </rPh>
    <rPh sb="9" eb="11">
      <t>タンイ</t>
    </rPh>
    <phoneticPr fontId="3"/>
  </si>
  <si>
    <t>生物化学Ⅰ</t>
  </si>
  <si>
    <t>衛生薬学Ⅰ</t>
    <rPh sb="2" eb="3">
      <t>ヤク</t>
    </rPh>
    <phoneticPr fontId="6"/>
  </si>
  <si>
    <t>薬品作用学Ⅰ</t>
  </si>
  <si>
    <t>物理化学Ⅰ</t>
  </si>
  <si>
    <t>分析化学</t>
  </si>
  <si>
    <t>応用有機化学Ⅰ</t>
    <rPh sb="0" eb="2">
      <t>オウヨウ</t>
    </rPh>
    <rPh sb="2" eb="4">
      <t>ユウキ</t>
    </rPh>
    <rPh sb="4" eb="6">
      <t>カガク</t>
    </rPh>
    <phoneticPr fontId="6"/>
  </si>
  <si>
    <t>微生物学</t>
    <rPh sb="0" eb="4">
      <t>ビセイブツガク</t>
    </rPh>
    <phoneticPr fontId="6"/>
  </si>
  <si>
    <t>物理化学Ⅱ</t>
  </si>
  <si>
    <t>応用有機化学演習Ⅰ</t>
    <rPh sb="0" eb="2">
      <t>オウヨウ</t>
    </rPh>
    <phoneticPr fontId="6"/>
  </si>
  <si>
    <t>無機薬化学</t>
  </si>
  <si>
    <t>薬剤学Ⅱ</t>
    <rPh sb="0" eb="3">
      <t>ヤクザイガク</t>
    </rPh>
    <phoneticPr fontId="6"/>
  </si>
  <si>
    <t>臨床薬物代謝化学</t>
    <rPh sb="6" eb="7">
      <t>カ</t>
    </rPh>
    <phoneticPr fontId="6"/>
  </si>
  <si>
    <t>薬物治療学Ⅰ</t>
  </si>
  <si>
    <t>細胞生物学</t>
  </si>
  <si>
    <t>生命工学Ⅰ</t>
    <rPh sb="0" eb="2">
      <t>セイメイ</t>
    </rPh>
    <rPh sb="2" eb="4">
      <t>コウガク</t>
    </rPh>
    <phoneticPr fontId="6"/>
  </si>
  <si>
    <t>天然物化学</t>
    <rPh sb="3" eb="5">
      <t>カガク</t>
    </rPh>
    <phoneticPr fontId="6"/>
  </si>
  <si>
    <t>生物有機化学</t>
  </si>
  <si>
    <t>有機反応化学</t>
  </si>
  <si>
    <t>製剤学</t>
  </si>
  <si>
    <t>生命工学Ⅱ</t>
    <rPh sb="0" eb="2">
      <t>セイメイ</t>
    </rPh>
    <rPh sb="2" eb="4">
      <t>コウガク</t>
    </rPh>
    <phoneticPr fontId="6"/>
  </si>
  <si>
    <t>※Q1・Q2で各1単位</t>
  </si>
  <si>
    <t>※Q1・Q2で各1単位</t>
    <phoneticPr fontId="2"/>
  </si>
  <si>
    <r>
      <t>本欄には</t>
    </r>
    <r>
      <rPr>
        <u/>
        <sz val="8"/>
        <rFont val="Yu Gothic"/>
        <family val="3"/>
        <charset val="128"/>
        <scheme val="minor"/>
      </rPr>
      <t>生命医科学コースの再履修（不可）科目や，未履修の専門科</t>
    </r>
    <r>
      <rPr>
        <sz val="8"/>
        <rFont val="Yu Gothic"/>
        <family val="3"/>
        <charset val="128"/>
        <scheme val="minor"/>
      </rPr>
      <t>目を入力してください。単位数は別シート「③マスター」を参照のうえ入力すること。
（</t>
    </r>
    <r>
      <rPr>
        <u/>
        <sz val="8"/>
        <rFont val="Yu Gothic"/>
        <family val="3"/>
        <charset val="128"/>
        <scheme val="minor"/>
      </rPr>
      <t>保留科目は入力不要</t>
    </r>
    <r>
      <rPr>
        <sz val="8"/>
        <rFont val="Yu Gothic"/>
        <family val="3"/>
        <charset val="128"/>
        <scheme val="minor"/>
      </rPr>
      <t>）</t>
    </r>
    <rPh sb="0" eb="2">
      <t>ホンラン</t>
    </rPh>
    <rPh sb="4" eb="6">
      <t>セイメイ</t>
    </rPh>
    <rPh sb="6" eb="9">
      <t>イカガク</t>
    </rPh>
    <rPh sb="13" eb="14">
      <t>サイ</t>
    </rPh>
    <rPh sb="14" eb="16">
      <t>リシュウ</t>
    </rPh>
    <rPh sb="17" eb="19">
      <t>フカ</t>
    </rPh>
    <rPh sb="20" eb="22">
      <t>カモク</t>
    </rPh>
    <rPh sb="24" eb="27">
      <t>ミリシュウ</t>
    </rPh>
    <rPh sb="28" eb="30">
      <t>センモン</t>
    </rPh>
    <rPh sb="30" eb="32">
      <t>カモク</t>
    </rPh>
    <rPh sb="33" eb="35">
      <t>ニュウリョク</t>
    </rPh>
    <rPh sb="42" eb="45">
      <t>タンイスウ</t>
    </rPh>
    <rPh sb="46" eb="47">
      <t>ベツ</t>
    </rPh>
    <rPh sb="58" eb="60">
      <t>サンショウ</t>
    </rPh>
    <rPh sb="63" eb="65">
      <t>ニュウリョク</t>
    </rPh>
    <rPh sb="72" eb="74">
      <t>ホリュウ</t>
    </rPh>
    <rPh sb="74" eb="76">
      <t>カモク</t>
    </rPh>
    <rPh sb="77" eb="79">
      <t>ニュウリョク</t>
    </rPh>
    <rPh sb="79" eb="81">
      <t>フヨウ</t>
    </rPh>
    <phoneticPr fontId="2"/>
  </si>
  <si>
    <t>・共通教育科目の履修登録は，基幹教育学務係からの指示に従い，学務情報サービスから行ってください。</t>
    <rPh sb="1" eb="3">
      <t>キョウツウ</t>
    </rPh>
    <rPh sb="3" eb="5">
      <t>キョウイク</t>
    </rPh>
    <rPh sb="5" eb="7">
      <t>カモク</t>
    </rPh>
    <rPh sb="8" eb="10">
      <t>リシュウ</t>
    </rPh>
    <rPh sb="10" eb="12">
      <t>トウロク</t>
    </rPh>
    <rPh sb="14" eb="16">
      <t>キカン</t>
    </rPh>
    <rPh sb="16" eb="18">
      <t>キョウイク</t>
    </rPh>
    <rPh sb="18" eb="20">
      <t>ガクム</t>
    </rPh>
    <rPh sb="20" eb="21">
      <t>カカリ</t>
    </rPh>
    <rPh sb="24" eb="26">
      <t>シジ</t>
    </rPh>
    <rPh sb="27" eb="28">
      <t>シタガ</t>
    </rPh>
    <phoneticPr fontId="2"/>
  </si>
  <si>
    <t>★選択必修の対象外（創薬科学コースで選択科目）</t>
    <rPh sb="1" eb="3">
      <t>センタク</t>
    </rPh>
    <rPh sb="3" eb="5">
      <t>ヒッシュウ</t>
    </rPh>
    <rPh sb="6" eb="9">
      <t>タイショウガイ</t>
    </rPh>
    <rPh sb="9" eb="11">
      <t>ソウヤク</t>
    </rPh>
    <rPh sb="11" eb="13">
      <t>カガク</t>
    </rPh>
    <rPh sb="17" eb="19">
      <t>センタク</t>
    </rPh>
    <rPh sb="19" eb="21">
      <t>カモク</t>
    </rPh>
    <phoneticPr fontId="2"/>
  </si>
  <si>
    <t>★卒業要件外（講義科目ではないため。履修は可。）</t>
    <rPh sb="1" eb="3">
      <t>ソツギョウ</t>
    </rPh>
    <rPh sb="3" eb="5">
      <t>ヨウケン</t>
    </rPh>
    <rPh sb="5" eb="6">
      <t>ガイ</t>
    </rPh>
    <rPh sb="7" eb="9">
      <t>コウギ</t>
    </rPh>
    <rPh sb="9" eb="11">
      <t>カモク</t>
    </rPh>
    <rPh sb="18" eb="20">
      <t>リシュウ</t>
    </rPh>
    <rPh sb="21" eb="22">
      <t>カ</t>
    </rPh>
    <phoneticPr fontId="2"/>
  </si>
  <si>
    <t>注意点（詳細は学生の手引き「卒業要件」を参照のこと）</t>
    <rPh sb="0" eb="2">
      <t>チュウイ</t>
    </rPh>
    <rPh sb="2" eb="3">
      <t>テン</t>
    </rPh>
    <rPh sb="4" eb="6">
      <t>ショウサイ</t>
    </rPh>
    <rPh sb="7" eb="9">
      <t>ガクセイ</t>
    </rPh>
    <rPh sb="10" eb="12">
      <t>テビ</t>
    </rPh>
    <rPh sb="14" eb="16">
      <t>ソツギョウ</t>
    </rPh>
    <rPh sb="16" eb="18">
      <t>ヨウケン</t>
    </rPh>
    <rPh sb="20" eb="22">
      <t>サンショウ</t>
    </rPh>
    <phoneticPr fontId="2"/>
  </si>
  <si>
    <t>　私は，令和7年度3年次春学期（第1クォーター及び第2クォーター）について，下記のとおり履修登録
を申請します。</t>
    <rPh sb="1" eb="2">
      <t>ワタシ</t>
    </rPh>
    <rPh sb="4" eb="6">
      <t>レイワ</t>
    </rPh>
    <rPh sb="7" eb="8">
      <t>ネン</t>
    </rPh>
    <rPh sb="8" eb="9">
      <t>ド</t>
    </rPh>
    <rPh sb="10" eb="12">
      <t>ネンジ</t>
    </rPh>
    <rPh sb="12" eb="13">
      <t>ハル</t>
    </rPh>
    <rPh sb="13" eb="15">
      <t>ガッキ</t>
    </rPh>
    <rPh sb="16" eb="17">
      <t>ダイ</t>
    </rPh>
    <rPh sb="23" eb="24">
      <t>オヨ</t>
    </rPh>
    <rPh sb="25" eb="26">
      <t>ダイ</t>
    </rPh>
    <rPh sb="38" eb="40">
      <t>カキ</t>
    </rPh>
    <rPh sb="44" eb="46">
      <t>リシュウ</t>
    </rPh>
    <rPh sb="46" eb="48">
      <t>トウロク</t>
    </rPh>
    <rPh sb="50" eb="52">
      <t>シンセイ</t>
    </rPh>
    <phoneticPr fontId="2"/>
  </si>
  <si>
    <t>提出期限：4月3日（木）17時00分【厳守】</t>
    <rPh sb="0" eb="2">
      <t>テイシュツ</t>
    </rPh>
    <rPh sb="2" eb="4">
      <t>キゲン</t>
    </rPh>
    <rPh sb="6" eb="7">
      <t>ガツ</t>
    </rPh>
    <rPh sb="8" eb="9">
      <t>ニチ</t>
    </rPh>
    <rPh sb="10" eb="11">
      <t>モク</t>
    </rPh>
    <rPh sb="14" eb="15">
      <t>ジ</t>
    </rPh>
    <rPh sb="17" eb="18">
      <t>フン</t>
    </rPh>
    <rPh sb="19" eb="21">
      <t>ゲンシュ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</si>
</sst>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5">
    <font>
      <sz val="11"/>
      <color theme="1"/>
      <name val="Yu Gothic"/>
      <family val="2"/>
      <scheme val="minor"/>
    </font>
    <font>
      <sz val="11"/>
      <color rgb="FF006100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u/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0"/>
      <color rgb="FFFF0000"/>
      <name val="Yu Gothic"/>
      <family val="2"/>
      <scheme val="minor"/>
    </font>
    <font>
      <b/>
      <sz val="10"/>
      <color rgb="FFFF0000"/>
      <name val="Yu Gothic"/>
      <family val="3"/>
      <charset val="128"/>
      <scheme val="minor"/>
    </font>
    <font>
      <b/>
      <u/>
      <sz val="10"/>
      <color rgb="FFFF0000"/>
      <name val="Yu Gothic"/>
      <family val="3"/>
      <charset val="128"/>
      <scheme val="minor"/>
    </font>
    <font>
      <sz val="10"/>
      <color rgb="FFFF000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u/>
      <sz val="10"/>
      <color theme="1"/>
      <name val="Yu Gothic"/>
      <family val="3"/>
      <charset val="128"/>
      <scheme val="minor"/>
    </font>
    <font>
      <b/>
      <u/>
      <sz val="11"/>
      <color rgb="FFFF0000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b/>
      <u/>
      <sz val="9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u/>
      <sz val="9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8"/>
      <name val="Yu Gothic"/>
      <family val="3"/>
      <charset val="128"/>
      <scheme val="minor"/>
    </font>
    <font>
      <u/>
      <sz val="8"/>
      <name val="Yu Gothic"/>
      <family val="3"/>
      <charset val="128"/>
      <scheme val="minor"/>
    </font>
    <font>
      <b/>
      <u/>
      <sz val="9"/>
      <color rgb="FFFF0000"/>
      <name val="Yu Gothic"/>
      <family val="3"/>
      <charset val="128"/>
      <scheme val="minor"/>
    </font>
    <font>
      <sz val="11"/>
      <color rgb="FF00B0F0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sz val="11"/>
      <name val="Yu Gothic"/>
      <family val="2"/>
      <scheme val="minor"/>
    </font>
    <font>
      <sz val="9"/>
      <color rgb="FFFF0000"/>
      <name val="Yu Gothic"/>
      <family val="2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ashDotDot">
        <color auto="1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dashDotDot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hair">
        <color auto="1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auto="1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auto="1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0" fillId="0" borderId="13" xfId="0" applyBorder="1" applyAlignment="1">
      <alignment vertical="center" wrapText="1"/>
    </xf>
    <xf numFmtId="0" fontId="6" fillId="0" borderId="13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/>
    </xf>
    <xf numFmtId="0" fontId="6" fillId="0" borderId="19" xfId="0" applyFont="1" applyBorder="1" applyAlignment="1">
      <alignment vertical="center"/>
    </xf>
    <xf numFmtId="0" fontId="11" fillId="0" borderId="11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6" fillId="0" borderId="18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24" xfId="0" applyBorder="1"/>
    <xf numFmtId="0" fontId="3" fillId="0" borderId="24" xfId="0" applyFont="1" applyBorder="1"/>
    <xf numFmtId="0" fontId="13" fillId="0" borderId="24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14" fillId="0" borderId="28" xfId="0" applyFont="1" applyBorder="1"/>
    <xf numFmtId="0" fontId="0" fillId="0" borderId="29" xfId="0" applyBorder="1"/>
    <xf numFmtId="0" fontId="17" fillId="0" borderId="30" xfId="0" applyFont="1" applyBorder="1"/>
    <xf numFmtId="0" fontId="17" fillId="0" borderId="0" xfId="0" applyFont="1"/>
    <xf numFmtId="0" fontId="0" fillId="0" borderId="0" xfId="0" applyAlignment="1">
      <alignment horizontal="center" wrapText="1"/>
    </xf>
    <xf numFmtId="0" fontId="20" fillId="0" borderId="0" xfId="0" applyFont="1" applyAlignment="1">
      <alignment horizontal="right"/>
    </xf>
    <xf numFmtId="0" fontId="13" fillId="0" borderId="15" xfId="0" applyFont="1" applyBorder="1" applyAlignment="1">
      <alignment vertical="center"/>
    </xf>
    <xf numFmtId="0" fontId="0" fillId="0" borderId="1" xfId="0" applyBorder="1" applyAlignment="1">
      <alignment horizontal="distributed"/>
    </xf>
    <xf numFmtId="0" fontId="0" fillId="0" borderId="2" xfId="0" applyBorder="1" applyAlignment="1">
      <alignment horizontal="distributed"/>
    </xf>
    <xf numFmtId="0" fontId="13" fillId="0" borderId="0" xfId="0" applyFont="1" applyAlignment="1">
      <alignment vertical="center"/>
    </xf>
    <xf numFmtId="0" fontId="3" fillId="0" borderId="41" xfId="0" applyFont="1" applyBorder="1" applyAlignment="1">
      <alignment horizontal="right"/>
    </xf>
    <xf numFmtId="0" fontId="6" fillId="0" borderId="20" xfId="0" applyFont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1" fillId="0" borderId="35" xfId="0" applyFont="1" applyBorder="1" applyAlignment="1">
      <alignment vertical="center" wrapText="1"/>
    </xf>
    <xf numFmtId="0" fontId="23" fillId="0" borderId="4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6" fillId="0" borderId="23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Border="1" applyAlignment="1">
      <alignment vertical="center" wrapText="1"/>
    </xf>
    <xf numFmtId="0" fontId="6" fillId="0" borderId="42" xfId="0" applyFont="1" applyBorder="1" applyAlignment="1">
      <alignment horizontal="left" vertical="center"/>
    </xf>
    <xf numFmtId="0" fontId="11" fillId="0" borderId="46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23" fillId="0" borderId="16" xfId="0" applyFont="1" applyBorder="1" applyAlignment="1">
      <alignment vertical="center"/>
    </xf>
    <xf numFmtId="0" fontId="11" fillId="0" borderId="46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4" fillId="0" borderId="22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23" fillId="0" borderId="42" xfId="0" applyFont="1" applyBorder="1" applyAlignment="1">
      <alignment horizontal="left" vertical="center"/>
    </xf>
    <xf numFmtId="0" fontId="0" fillId="0" borderId="3" xfId="0" applyBorder="1"/>
    <xf numFmtId="0" fontId="29" fillId="0" borderId="26" xfId="0" applyFont="1" applyBorder="1"/>
    <xf numFmtId="0" fontId="29" fillId="0" borderId="27" xfId="0" applyFont="1" applyBorder="1"/>
    <xf numFmtId="0" fontId="29" fillId="0" borderId="31" xfId="0" applyFont="1" applyBorder="1"/>
    <xf numFmtId="0" fontId="29" fillId="0" borderId="32" xfId="0" applyFont="1" applyBorder="1"/>
    <xf numFmtId="0" fontId="8" fillId="0" borderId="22" xfId="0" applyFont="1" applyBorder="1" applyAlignment="1">
      <alignment vertical="center" wrapText="1"/>
    </xf>
    <xf numFmtId="0" fontId="17" fillId="0" borderId="25" xfId="0" applyFont="1" applyBorder="1"/>
    <xf numFmtId="0" fontId="3" fillId="0" borderId="0" xfId="0" applyFont="1" applyAlignment="1">
      <alignment horizontal="right"/>
    </xf>
    <xf numFmtId="0" fontId="6" fillId="0" borderId="2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3" fillId="0" borderId="43" xfId="0" applyFont="1" applyBorder="1" applyAlignment="1">
      <alignment horizontal="center" vertical="center"/>
    </xf>
    <xf numFmtId="0" fontId="32" fillId="0" borderId="0" xfId="0" applyFont="1" applyAlignment="1">
      <alignment horizontal="right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5" borderId="7" xfId="0" applyFill="1" applyBorder="1"/>
    <xf numFmtId="0" fontId="0" fillId="6" borderId="7" xfId="0" applyFill="1" applyBorder="1"/>
    <xf numFmtId="0" fontId="5" fillId="0" borderId="7" xfId="0" applyFont="1" applyBorder="1"/>
    <xf numFmtId="0" fontId="31" fillId="5" borderId="7" xfId="0" applyFont="1" applyFill="1" applyBorder="1"/>
    <xf numFmtId="0" fontId="31" fillId="6" borderId="7" xfId="0" applyFont="1" applyFill="1" applyBorder="1"/>
    <xf numFmtId="0" fontId="18" fillId="5" borderId="7" xfId="0" applyFont="1" applyFill="1" applyBorder="1" applyAlignment="1">
      <alignment wrapText="1"/>
    </xf>
    <xf numFmtId="0" fontId="6" fillId="5" borderId="7" xfId="0" applyFont="1" applyFill="1" applyBorder="1"/>
    <xf numFmtId="0" fontId="0" fillId="5" borderId="7" xfId="0" applyFill="1" applyBorder="1" applyAlignment="1">
      <alignment wrapText="1"/>
    </xf>
    <xf numFmtId="0" fontId="23" fillId="5" borderId="7" xfId="0" applyFont="1" applyFill="1" applyBorder="1"/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3" fillId="0" borderId="20" xfId="0" applyFont="1" applyBorder="1" applyAlignment="1">
      <alignment horizontal="right" vertical="center"/>
    </xf>
    <xf numFmtId="0" fontId="23" fillId="0" borderId="16" xfId="0" applyFont="1" applyBorder="1" applyAlignment="1">
      <alignment horizontal="right" vertical="center"/>
    </xf>
    <xf numFmtId="0" fontId="0" fillId="0" borderId="49" xfId="0" applyFill="1" applyBorder="1" applyAlignment="1">
      <alignment horizontal="center" vertical="center"/>
    </xf>
    <xf numFmtId="0" fontId="0" fillId="5" borderId="0" xfId="0" applyFill="1"/>
    <xf numFmtId="0" fontId="0" fillId="6" borderId="34" xfId="0" applyFill="1" applyBorder="1"/>
    <xf numFmtId="0" fontId="0" fillId="5" borderId="34" xfId="0" applyFill="1" applyBorder="1" applyAlignment="1"/>
    <xf numFmtId="0" fontId="0" fillId="0" borderId="33" xfId="0" applyBorder="1"/>
    <xf numFmtId="0" fontId="0" fillId="5" borderId="34" xfId="0" applyFill="1" applyBorder="1"/>
    <xf numFmtId="0" fontId="0" fillId="5" borderId="3" xfId="0" applyFill="1" applyBorder="1" applyAlignment="1">
      <alignment horizontal="center" vertical="center"/>
    </xf>
    <xf numFmtId="0" fontId="0" fillId="5" borderId="7" xfId="0" applyFill="1" applyBorder="1" applyAlignment="1"/>
    <xf numFmtId="0" fontId="0" fillId="6" borderId="3" xfId="0" applyFill="1" applyBorder="1" applyAlignment="1">
      <alignment horizontal="center" vertical="center"/>
    </xf>
    <xf numFmtId="0" fontId="0" fillId="6" borderId="0" xfId="0" applyFill="1"/>
    <xf numFmtId="0" fontId="7" fillId="0" borderId="40" xfId="0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horizontal="right" vertical="center"/>
    </xf>
    <xf numFmtId="0" fontId="18" fillId="0" borderId="40" xfId="0" applyFont="1" applyFill="1" applyBorder="1" applyAlignment="1">
      <alignment horizontal="right" vertical="center"/>
    </xf>
    <xf numFmtId="0" fontId="0" fillId="0" borderId="5" xfId="0" applyBorder="1"/>
    <xf numFmtId="0" fontId="0" fillId="0" borderId="3" xfId="0" applyBorder="1" applyAlignment="1">
      <alignment wrapText="1"/>
    </xf>
    <xf numFmtId="0" fontId="8" fillId="0" borderId="3" xfId="0" applyFont="1" applyBorder="1" applyAlignment="1">
      <alignment wrapText="1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5" xfId="0" applyBorder="1" applyAlignment="1">
      <alignment vertical="center" wrapText="1"/>
    </xf>
    <xf numFmtId="0" fontId="6" fillId="0" borderId="35" xfId="0" applyFont="1" applyBorder="1" applyAlignment="1">
      <alignment horizontal="left" vertical="center"/>
    </xf>
    <xf numFmtId="0" fontId="23" fillId="0" borderId="50" xfId="0" applyFont="1" applyBorder="1" applyAlignment="1">
      <alignment horizontal="center" vertical="center"/>
    </xf>
    <xf numFmtId="0" fontId="23" fillId="0" borderId="50" xfId="0" applyFont="1" applyBorder="1" applyAlignment="1">
      <alignment horizontal="right" vertical="center"/>
    </xf>
    <xf numFmtId="0" fontId="0" fillId="0" borderId="5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30" fillId="0" borderId="19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0" borderId="11" xfId="0" applyFont="1" applyBorder="1" applyAlignment="1">
      <alignment horizontal="left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3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8" fillId="0" borderId="65" xfId="0" applyFont="1" applyFill="1" applyBorder="1" applyAlignment="1">
      <alignment horizontal="center" vertical="center"/>
    </xf>
    <xf numFmtId="0" fontId="18" fillId="0" borderId="66" xfId="0" applyFont="1" applyFill="1" applyBorder="1" applyAlignment="1">
      <alignment horizontal="center" vertical="center"/>
    </xf>
    <xf numFmtId="0" fontId="18" fillId="0" borderId="67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26" fillId="0" borderId="4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right"/>
    </xf>
    <xf numFmtId="0" fontId="0" fillId="0" borderId="4" xfId="0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 wrapText="1"/>
    </xf>
    <xf numFmtId="0" fontId="0" fillId="0" borderId="53" xfId="0" applyBorder="1" applyAlignment="1">
      <alignment horizontal="center" vertical="center" textRotation="255" wrapText="1"/>
    </xf>
    <xf numFmtId="0" fontId="0" fillId="0" borderId="54" xfId="0" applyBorder="1" applyAlignment="1">
      <alignment horizontal="center" vertical="center" textRotation="255" wrapText="1"/>
    </xf>
    <xf numFmtId="0" fontId="0" fillId="0" borderId="55" xfId="0" applyBorder="1" applyAlignment="1">
      <alignment horizontal="center" vertical="center" textRotation="255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18" fillId="2" borderId="56" xfId="0" applyFont="1" applyFill="1" applyBorder="1" applyAlignment="1">
      <alignment horizontal="center" vertical="center"/>
    </xf>
    <xf numFmtId="0" fontId="18" fillId="2" borderId="57" xfId="0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center" vertical="center"/>
    </xf>
    <xf numFmtId="0" fontId="18" fillId="2" borderId="59" xfId="0" applyFont="1" applyFill="1" applyBorder="1" applyAlignment="1">
      <alignment horizontal="center" vertical="center"/>
    </xf>
    <xf numFmtId="0" fontId="18" fillId="2" borderId="60" xfId="0" applyFont="1" applyFill="1" applyBorder="1" applyAlignment="1">
      <alignment horizontal="center" vertical="center"/>
    </xf>
    <xf numFmtId="0" fontId="18" fillId="2" borderId="61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6" fillId="0" borderId="20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176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52" xfId="0" applyFill="1" applyBorder="1" applyAlignment="1" applyProtection="1">
      <alignment horizontal="center" vertical="center"/>
      <protection locked="0"/>
    </xf>
    <xf numFmtId="0" fontId="0" fillId="3" borderId="45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48" xfId="0" applyFill="1" applyBorder="1" applyAlignment="1" applyProtection="1">
      <alignment horizontal="center" vertical="center"/>
      <protection locked="0"/>
    </xf>
    <xf numFmtId="0" fontId="0" fillId="3" borderId="4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shrinkToFit="1"/>
      <protection locked="0"/>
    </xf>
    <xf numFmtId="0" fontId="23" fillId="3" borderId="8" xfId="0" applyFont="1" applyFill="1" applyBorder="1" applyAlignment="1" applyProtection="1">
      <alignment horizontal="right" vertical="center"/>
      <protection locked="0"/>
    </xf>
    <xf numFmtId="0" fontId="0" fillId="3" borderId="20" xfId="0" applyFill="1" applyBorder="1" applyAlignment="1" applyProtection="1">
      <alignment shrinkToFit="1"/>
      <protection locked="0"/>
    </xf>
    <xf numFmtId="0" fontId="23" fillId="3" borderId="20" xfId="0" applyFont="1" applyFill="1" applyBorder="1" applyAlignment="1" applyProtection="1">
      <alignment horizontal="right" vertical="center"/>
      <protection locked="0"/>
    </xf>
    <xf numFmtId="0" fontId="0" fillId="3" borderId="13" xfId="0" applyFill="1" applyBorder="1" applyAlignment="1" applyProtection="1">
      <alignment vertical="center" shrinkToFit="1"/>
      <protection locked="0"/>
    </xf>
    <xf numFmtId="0" fontId="23" fillId="3" borderId="16" xfId="0" applyFont="1" applyFill="1" applyBorder="1" applyAlignment="1" applyProtection="1">
      <alignment vertical="center"/>
      <protection locked="0"/>
    </xf>
    <xf numFmtId="0" fontId="31" fillId="3" borderId="36" xfId="0" applyFont="1" applyFill="1" applyBorder="1" applyAlignment="1" applyProtection="1">
      <alignment horizontal="left" vertical="center"/>
      <protection locked="0"/>
    </xf>
    <xf numFmtId="0" fontId="31" fillId="3" borderId="37" xfId="0" applyFont="1" applyFill="1" applyBorder="1" applyAlignment="1" applyProtection="1">
      <alignment horizontal="left" vertical="center"/>
      <protection locked="0"/>
    </xf>
    <xf numFmtId="0" fontId="7" fillId="3" borderId="40" xfId="0" applyFont="1" applyFill="1" applyBorder="1" applyAlignment="1" applyProtection="1">
      <alignment horizontal="right" vertical="center"/>
      <protection locked="0"/>
    </xf>
    <xf numFmtId="0" fontId="31" fillId="3" borderId="38" xfId="0" applyFont="1" applyFill="1" applyBorder="1" applyAlignment="1" applyProtection="1">
      <alignment horizontal="left" vertical="center"/>
      <protection locked="0"/>
    </xf>
    <xf numFmtId="0" fontId="31" fillId="3" borderId="39" xfId="0" applyFont="1" applyFill="1" applyBorder="1" applyAlignment="1" applyProtection="1">
      <alignment horizontal="left" vertical="center"/>
      <protection locked="0"/>
    </xf>
    <xf numFmtId="0" fontId="18" fillId="3" borderId="13" xfId="0" applyFont="1" applyFill="1" applyBorder="1" applyAlignment="1" applyProtection="1">
      <alignment horizontal="right" vertical="center"/>
      <protection locked="0"/>
    </xf>
    <xf numFmtId="0" fontId="18" fillId="3" borderId="40" xfId="0" applyFont="1" applyFill="1" applyBorder="1" applyAlignment="1" applyProtection="1">
      <alignment horizontal="right" vertical="center"/>
      <protection locked="0"/>
    </xf>
    <xf numFmtId="0" fontId="7" fillId="3" borderId="35" xfId="0" applyFont="1" applyFill="1" applyBorder="1" applyAlignment="1" applyProtection="1">
      <alignment vertical="center"/>
      <protection locked="0"/>
    </xf>
    <xf numFmtId="0" fontId="18" fillId="3" borderId="13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DCB5C-7FF8-4DFE-9DC3-038465EF230A}">
  <dimension ref="B1:K69"/>
  <sheetViews>
    <sheetView showGridLines="0" tabSelected="1" view="pageBreakPreview" zoomScaleNormal="100" zoomScaleSheetLayoutView="100" workbookViewId="0">
      <pane ySplit="14" topLeftCell="A15" activePane="bottomLeft" state="frozen"/>
      <selection pane="bottomLeft" activeCell="K20" sqref="K20"/>
    </sheetView>
  </sheetViews>
  <sheetFormatPr defaultRowHeight="18.75"/>
  <cols>
    <col min="1" max="1" width="2.5" customWidth="1"/>
    <col min="3" max="3" width="24.875" customWidth="1"/>
    <col min="4" max="4" width="7.5" customWidth="1"/>
    <col min="5" max="6" width="5.625" customWidth="1"/>
    <col min="7" max="7" width="9" customWidth="1"/>
    <col min="8" max="10" width="9" hidden="1" customWidth="1"/>
    <col min="11" max="11" width="26.25" customWidth="1"/>
    <col min="12" max="12" width="2.5" customWidth="1"/>
  </cols>
  <sheetData>
    <row r="1" spans="2:11">
      <c r="K1" s="83" t="s">
        <v>79</v>
      </c>
    </row>
    <row r="2" spans="2:11" ht="3.75" customHeight="1"/>
    <row r="3" spans="2:11" ht="27" customHeight="1">
      <c r="B3" s="179" t="s">
        <v>14</v>
      </c>
      <c r="C3" s="180"/>
      <c r="D3" s="180"/>
      <c r="E3" s="180"/>
      <c r="F3" s="180"/>
      <c r="G3" s="180"/>
      <c r="H3" s="180"/>
      <c r="I3" s="180"/>
      <c r="J3" s="180"/>
      <c r="K3" s="180"/>
    </row>
    <row r="4" spans="2:11" ht="3.75" customHeight="1"/>
    <row r="5" spans="2:11">
      <c r="B5" t="s">
        <v>0</v>
      </c>
    </row>
    <row r="6" spans="2:11" ht="3.75" customHeight="1"/>
    <row r="7" spans="2:11">
      <c r="G7" s="43" t="s">
        <v>24</v>
      </c>
      <c r="H7" s="1"/>
      <c r="I7" s="1"/>
      <c r="J7" s="1"/>
      <c r="K7" s="208"/>
    </row>
    <row r="8" spans="2:11">
      <c r="G8" s="43" t="s">
        <v>1</v>
      </c>
      <c r="H8" s="1"/>
      <c r="I8" s="1"/>
      <c r="J8" s="1"/>
      <c r="K8" s="209"/>
    </row>
    <row r="9" spans="2:11">
      <c r="G9" s="44" t="s">
        <v>2</v>
      </c>
      <c r="H9" s="2"/>
      <c r="I9" s="2"/>
      <c r="J9" s="2"/>
      <c r="K9" s="210"/>
    </row>
    <row r="10" spans="2:11">
      <c r="E10" s="6"/>
      <c r="F10" s="6"/>
      <c r="G10" s="6"/>
      <c r="H10" s="6"/>
      <c r="I10" s="6"/>
      <c r="J10" s="81"/>
      <c r="K10" s="6"/>
    </row>
    <row r="11" spans="2:11" ht="37.5" customHeight="1">
      <c r="B11" s="181" t="s">
        <v>143</v>
      </c>
      <c r="C11" s="181"/>
      <c r="D11" s="181"/>
      <c r="E11" s="181"/>
      <c r="F11" s="181"/>
      <c r="G11" s="181"/>
      <c r="H11" s="181"/>
      <c r="I11" s="181"/>
      <c r="J11" s="181"/>
      <c r="K11" s="181"/>
    </row>
    <row r="12" spans="2:11">
      <c r="B12" s="182" t="s">
        <v>3</v>
      </c>
      <c r="C12" s="182"/>
      <c r="D12" s="182"/>
      <c r="E12" s="182"/>
      <c r="F12" s="182"/>
      <c r="G12" s="182"/>
      <c r="H12" s="182"/>
      <c r="I12" s="182"/>
      <c r="J12" s="182"/>
      <c r="K12" s="182"/>
    </row>
    <row r="13" spans="2:11" ht="15" customHeight="1">
      <c r="B13" s="137" t="s">
        <v>4</v>
      </c>
      <c r="C13" s="137" t="s">
        <v>5</v>
      </c>
      <c r="D13" s="184" t="s">
        <v>6</v>
      </c>
      <c r="E13" s="143" t="s">
        <v>7</v>
      </c>
      <c r="F13" s="144"/>
      <c r="G13" s="137" t="s">
        <v>8</v>
      </c>
      <c r="H13" s="137" t="s">
        <v>18</v>
      </c>
      <c r="I13" s="137" t="s">
        <v>19</v>
      </c>
      <c r="J13" s="186" t="s">
        <v>80</v>
      </c>
      <c r="K13" s="137" t="s">
        <v>9</v>
      </c>
    </row>
    <row r="14" spans="2:11" ht="19.5" thickBot="1">
      <c r="B14" s="183"/>
      <c r="C14" s="183"/>
      <c r="D14" s="185"/>
      <c r="E14" s="10" t="s">
        <v>15</v>
      </c>
      <c r="F14" s="10" t="s">
        <v>16</v>
      </c>
      <c r="G14" s="138"/>
      <c r="H14" s="183"/>
      <c r="I14" s="183"/>
      <c r="J14" s="187"/>
      <c r="K14" s="183"/>
    </row>
    <row r="15" spans="2:11">
      <c r="B15" s="164" t="s">
        <v>11</v>
      </c>
      <c r="C15" s="11" t="s">
        <v>26</v>
      </c>
      <c r="D15" s="12" t="s">
        <v>10</v>
      </c>
      <c r="E15" s="59">
        <v>1</v>
      </c>
      <c r="F15" s="59"/>
      <c r="G15" s="211"/>
      <c r="H15" s="60" t="str">
        <f>IF(G15="○",E15,"")</f>
        <v/>
      </c>
      <c r="I15" s="61" t="s">
        <v>17</v>
      </c>
      <c r="J15" s="61" t="str">
        <f>IF(SUM(H15:I15)=0,"",SUM(H15:I15))</f>
        <v/>
      </c>
      <c r="K15" s="17"/>
    </row>
    <row r="16" spans="2:11" ht="33">
      <c r="B16" s="165"/>
      <c r="C16" s="62" t="s">
        <v>76</v>
      </c>
      <c r="D16" s="63" t="s">
        <v>10</v>
      </c>
      <c r="E16" s="167">
        <v>1</v>
      </c>
      <c r="F16" s="168"/>
      <c r="G16" s="212"/>
      <c r="H16" s="87"/>
      <c r="I16" s="88"/>
      <c r="J16" s="61" t="str">
        <f>IF(SUM(H16:I16)=0,"",SUM(H16:I16))</f>
        <v/>
      </c>
      <c r="K16" s="64" t="s">
        <v>77</v>
      </c>
    </row>
    <row r="17" spans="2:11" ht="33">
      <c r="B17" s="165"/>
      <c r="C17" s="27" t="s">
        <v>27</v>
      </c>
      <c r="D17" s="23" t="s">
        <v>10</v>
      </c>
      <c r="E17" s="47"/>
      <c r="F17" s="80">
        <v>1</v>
      </c>
      <c r="G17" s="213"/>
      <c r="H17" s="87"/>
      <c r="I17" s="88"/>
      <c r="J17" s="28" t="str">
        <f t="shared" ref="J17:J46" si="0">IF(SUM(H17:I17)=0,"",SUM(H17:I17))</f>
        <v/>
      </c>
      <c r="K17" s="50" t="s">
        <v>78</v>
      </c>
    </row>
    <row r="18" spans="2:11" ht="31.5" customHeight="1">
      <c r="B18" s="165"/>
      <c r="C18" s="22" t="s">
        <v>28</v>
      </c>
      <c r="D18" s="23" t="s">
        <v>10</v>
      </c>
      <c r="E18" s="24">
        <v>1</v>
      </c>
      <c r="F18" s="24"/>
      <c r="G18" s="213"/>
      <c r="H18" s="60" t="str">
        <f>IF(G18="○",E18,"")</f>
        <v/>
      </c>
      <c r="I18" s="28" t="s">
        <v>17</v>
      </c>
      <c r="J18" s="28" t="str">
        <f t="shared" si="0"/>
        <v/>
      </c>
      <c r="K18" s="65"/>
    </row>
    <row r="19" spans="2:11" ht="31.5">
      <c r="B19" s="166"/>
      <c r="C19" s="18" t="s">
        <v>29</v>
      </c>
      <c r="D19" s="19" t="s">
        <v>10</v>
      </c>
      <c r="E19" s="20">
        <v>2</v>
      </c>
      <c r="F19" s="20"/>
      <c r="G19" s="214"/>
      <c r="H19" s="87"/>
      <c r="I19" s="88"/>
      <c r="J19" s="8" t="str">
        <f t="shared" si="0"/>
        <v/>
      </c>
      <c r="K19" s="21" t="s">
        <v>25</v>
      </c>
    </row>
    <row r="20" spans="2:11" ht="18.75" customHeight="1">
      <c r="B20" s="173" t="s">
        <v>12</v>
      </c>
      <c r="C20" s="11" t="s">
        <v>30</v>
      </c>
      <c r="D20" s="51" t="s">
        <v>47</v>
      </c>
      <c r="E20" s="56">
        <v>1.5</v>
      </c>
      <c r="F20" s="54"/>
      <c r="G20" s="215"/>
      <c r="H20" s="85" t="str">
        <f>IF(G20="○",E20,"")</f>
        <v/>
      </c>
      <c r="I20" s="7" t="s">
        <v>17</v>
      </c>
      <c r="J20" s="7" t="str">
        <f t="shared" si="0"/>
        <v/>
      </c>
      <c r="K20" s="26"/>
    </row>
    <row r="21" spans="2:11">
      <c r="B21" s="174"/>
      <c r="C21" s="27" t="s">
        <v>31</v>
      </c>
      <c r="D21" s="52" t="s">
        <v>47</v>
      </c>
      <c r="E21" s="57">
        <v>0.5</v>
      </c>
      <c r="F21" s="55"/>
      <c r="G21" s="213"/>
      <c r="H21" s="84" t="str">
        <f>IF(G21="○",E21,"")</f>
        <v/>
      </c>
      <c r="I21" s="28" t="s">
        <v>17</v>
      </c>
      <c r="J21" s="28" t="str">
        <f t="shared" si="0"/>
        <v/>
      </c>
      <c r="K21" s="29"/>
    </row>
    <row r="22" spans="2:11">
      <c r="B22" s="174"/>
      <c r="C22" s="27" t="s">
        <v>49</v>
      </c>
      <c r="D22" s="23" t="s">
        <v>48</v>
      </c>
      <c r="E22" s="53">
        <v>1</v>
      </c>
      <c r="F22" s="53"/>
      <c r="G22" s="213"/>
      <c r="H22" s="25" t="s">
        <v>17</v>
      </c>
      <c r="I22" s="28" t="str">
        <f>IF(G22="○",F22,"")</f>
        <v/>
      </c>
      <c r="J22" s="28" t="str">
        <f t="shared" si="0"/>
        <v/>
      </c>
      <c r="K22" s="29"/>
    </row>
    <row r="23" spans="2:11" ht="33">
      <c r="B23" s="174"/>
      <c r="C23" s="27" t="s">
        <v>32</v>
      </c>
      <c r="D23" s="23" t="s">
        <v>48</v>
      </c>
      <c r="E23" s="58">
        <v>1</v>
      </c>
      <c r="F23" s="53"/>
      <c r="G23" s="213" t="s">
        <v>81</v>
      </c>
      <c r="H23" s="25">
        <f>IF(G23="○",1,"")</f>
        <v>1</v>
      </c>
      <c r="I23" s="28" t="s">
        <v>17</v>
      </c>
      <c r="J23" s="28">
        <f t="shared" si="0"/>
        <v>1</v>
      </c>
      <c r="K23" s="70" t="s">
        <v>66</v>
      </c>
    </row>
    <row r="24" spans="2:11">
      <c r="B24" s="174"/>
      <c r="C24" s="27" t="s">
        <v>50</v>
      </c>
      <c r="D24" s="52" t="s">
        <v>47</v>
      </c>
      <c r="E24" s="58"/>
      <c r="F24" s="55">
        <v>2</v>
      </c>
      <c r="G24" s="213"/>
      <c r="H24" s="25" t="s">
        <v>17</v>
      </c>
      <c r="I24" s="28" t="str">
        <f>IF(G24="○",F24,"")</f>
        <v/>
      </c>
      <c r="J24" s="28" t="str">
        <f t="shared" si="0"/>
        <v/>
      </c>
      <c r="K24" s="29"/>
    </row>
    <row r="25" spans="2:11" ht="33">
      <c r="B25" s="174"/>
      <c r="C25" s="27" t="s">
        <v>33</v>
      </c>
      <c r="D25" s="23" t="s">
        <v>48</v>
      </c>
      <c r="E25" s="58">
        <v>1</v>
      </c>
      <c r="F25" s="53"/>
      <c r="G25" s="213" t="s">
        <v>81</v>
      </c>
      <c r="H25" s="25">
        <f t="shared" ref="H25" si="1">IF(G25="○",E25,"")</f>
        <v>1</v>
      </c>
      <c r="I25" s="28" t="s">
        <v>17</v>
      </c>
      <c r="J25" s="28">
        <f t="shared" si="0"/>
        <v>1</v>
      </c>
      <c r="K25" s="70" t="s">
        <v>66</v>
      </c>
    </row>
    <row r="26" spans="2:11">
      <c r="B26" s="174"/>
      <c r="C26" s="27" t="s">
        <v>51</v>
      </c>
      <c r="D26" s="52" t="s">
        <v>47</v>
      </c>
      <c r="E26" s="58"/>
      <c r="F26" s="55">
        <v>2</v>
      </c>
      <c r="G26" s="213"/>
      <c r="H26" s="25" t="s">
        <v>17</v>
      </c>
      <c r="I26" s="28" t="str">
        <f>IF(G26="○",F26,"")</f>
        <v/>
      </c>
      <c r="J26" s="28" t="str">
        <f t="shared" si="0"/>
        <v/>
      </c>
      <c r="K26" s="30"/>
    </row>
    <row r="27" spans="2:11">
      <c r="B27" s="174"/>
      <c r="C27" s="27" t="s">
        <v>34</v>
      </c>
      <c r="D27" s="52" t="s">
        <v>47</v>
      </c>
      <c r="E27" s="57">
        <v>0.5</v>
      </c>
      <c r="F27" s="55"/>
      <c r="G27" s="213"/>
      <c r="H27" s="84" t="str">
        <f>IF(G27="○",E27,"")</f>
        <v/>
      </c>
      <c r="I27" s="28" t="s">
        <v>17</v>
      </c>
      <c r="J27" s="28" t="str">
        <f t="shared" si="0"/>
        <v/>
      </c>
      <c r="K27" s="29"/>
    </row>
    <row r="28" spans="2:11" ht="31.5">
      <c r="B28" s="174"/>
      <c r="C28" s="27" t="s">
        <v>35</v>
      </c>
      <c r="D28" s="52" t="s">
        <v>47</v>
      </c>
      <c r="E28" s="57">
        <v>0.75</v>
      </c>
      <c r="F28" s="55"/>
      <c r="G28" s="213"/>
      <c r="H28" s="84" t="str">
        <f t="shared" ref="H28:H31" si="2">IF(G28="○",E28,"")</f>
        <v/>
      </c>
      <c r="I28" s="28" t="s">
        <v>17</v>
      </c>
      <c r="J28" s="28" t="str">
        <f t="shared" si="0"/>
        <v/>
      </c>
      <c r="K28" s="69" t="s">
        <v>67</v>
      </c>
    </row>
    <row r="29" spans="2:11" ht="31.5">
      <c r="B29" s="174"/>
      <c r="C29" s="27" t="s">
        <v>36</v>
      </c>
      <c r="D29" s="52" t="s">
        <v>47</v>
      </c>
      <c r="E29" s="57">
        <v>0.5</v>
      </c>
      <c r="F29" s="55"/>
      <c r="G29" s="213"/>
      <c r="H29" s="84" t="str">
        <f t="shared" si="2"/>
        <v/>
      </c>
      <c r="I29" s="28" t="s">
        <v>17</v>
      </c>
      <c r="J29" s="28" t="str">
        <f t="shared" si="0"/>
        <v/>
      </c>
      <c r="K29" s="77" t="s">
        <v>73</v>
      </c>
    </row>
    <row r="30" spans="2:11">
      <c r="B30" s="174"/>
      <c r="C30" s="27" t="s">
        <v>37</v>
      </c>
      <c r="D30" s="52" t="s">
        <v>47</v>
      </c>
      <c r="E30" s="57">
        <v>0.5</v>
      </c>
      <c r="F30" s="55"/>
      <c r="G30" s="213"/>
      <c r="H30" s="84" t="str">
        <f t="shared" si="2"/>
        <v/>
      </c>
      <c r="I30" s="28" t="s">
        <v>17</v>
      </c>
      <c r="J30" s="28" t="str">
        <f t="shared" si="0"/>
        <v/>
      </c>
      <c r="K30" s="29"/>
    </row>
    <row r="31" spans="2:11">
      <c r="B31" s="174"/>
      <c r="C31" s="27" t="s">
        <v>38</v>
      </c>
      <c r="D31" s="52" t="s">
        <v>47</v>
      </c>
      <c r="E31" s="57">
        <v>0.5</v>
      </c>
      <c r="F31" s="55"/>
      <c r="G31" s="213"/>
      <c r="H31" s="84" t="str">
        <f t="shared" si="2"/>
        <v/>
      </c>
      <c r="I31" s="28" t="s">
        <v>17</v>
      </c>
      <c r="J31" s="28" t="str">
        <f t="shared" si="0"/>
        <v/>
      </c>
      <c r="K31" s="29"/>
    </row>
    <row r="32" spans="2:11">
      <c r="B32" s="174"/>
      <c r="C32" s="27" t="s">
        <v>39</v>
      </c>
      <c r="D32" s="23" t="s">
        <v>48</v>
      </c>
      <c r="E32" s="195">
        <v>1.5</v>
      </c>
      <c r="F32" s="196"/>
      <c r="G32" s="213"/>
      <c r="H32" s="25" t="str">
        <f>IF(G32="○",0.75,"")</f>
        <v/>
      </c>
      <c r="I32" s="28" t="str">
        <f>IF(G32="○",0.75,"")</f>
        <v/>
      </c>
      <c r="J32" s="28" t="str">
        <f t="shared" si="0"/>
        <v/>
      </c>
      <c r="K32" s="30" t="s">
        <v>63</v>
      </c>
    </row>
    <row r="33" spans="2:11">
      <c r="B33" s="174"/>
      <c r="C33" s="27" t="s">
        <v>40</v>
      </c>
      <c r="D33" s="52" t="s">
        <v>47</v>
      </c>
      <c r="E33" s="197">
        <v>1.5</v>
      </c>
      <c r="F33" s="198"/>
      <c r="G33" s="213"/>
      <c r="H33" s="25" t="str">
        <f>IF(G33="○",0.75,"")</f>
        <v/>
      </c>
      <c r="I33" s="28" t="str">
        <f>IF(G33="○",0.75,"")</f>
        <v/>
      </c>
      <c r="J33" s="28" t="str">
        <f t="shared" si="0"/>
        <v/>
      </c>
      <c r="K33" s="30" t="s">
        <v>63</v>
      </c>
    </row>
    <row r="34" spans="2:11">
      <c r="B34" s="174"/>
      <c r="C34" s="27" t="s">
        <v>41</v>
      </c>
      <c r="D34" s="52" t="s">
        <v>47</v>
      </c>
      <c r="E34" s="197">
        <v>0.5</v>
      </c>
      <c r="F34" s="198"/>
      <c r="G34" s="213"/>
      <c r="H34" s="25" t="str">
        <f>IF(G34="○",0.25,"")</f>
        <v/>
      </c>
      <c r="I34" s="28" t="str">
        <f>IF(G34="○",0.25,"")</f>
        <v/>
      </c>
      <c r="J34" s="28" t="str">
        <f t="shared" si="0"/>
        <v/>
      </c>
      <c r="K34" s="30" t="s">
        <v>58</v>
      </c>
    </row>
    <row r="35" spans="2:11">
      <c r="B35" s="174"/>
      <c r="C35" s="27" t="s">
        <v>42</v>
      </c>
      <c r="D35" s="23" t="s">
        <v>48</v>
      </c>
      <c r="E35" s="195">
        <v>1</v>
      </c>
      <c r="F35" s="196"/>
      <c r="G35" s="213"/>
      <c r="H35" s="25" t="str">
        <f>IF(G35="○",0.5,"")</f>
        <v/>
      </c>
      <c r="I35" s="28" t="str">
        <f>IF(G35="○",0.5,"")</f>
        <v/>
      </c>
      <c r="J35" s="28" t="str">
        <f t="shared" si="0"/>
        <v/>
      </c>
      <c r="K35" s="30" t="s">
        <v>62</v>
      </c>
    </row>
    <row r="36" spans="2:11">
      <c r="B36" s="174"/>
      <c r="C36" s="27" t="s">
        <v>43</v>
      </c>
      <c r="D36" s="52" t="s">
        <v>47</v>
      </c>
      <c r="E36" s="197">
        <v>0.5</v>
      </c>
      <c r="F36" s="198"/>
      <c r="G36" s="213"/>
      <c r="H36" s="25" t="str">
        <f>IF(G36="○",0.25,"")</f>
        <v/>
      </c>
      <c r="I36" s="28" t="str">
        <f>IF(G36="○",0.25,"")</f>
        <v/>
      </c>
      <c r="J36" s="28" t="str">
        <f t="shared" si="0"/>
        <v/>
      </c>
      <c r="K36" s="30" t="s">
        <v>58</v>
      </c>
    </row>
    <row r="37" spans="2:11">
      <c r="B37" s="174"/>
      <c r="C37" s="27" t="s">
        <v>44</v>
      </c>
      <c r="D37" s="52" t="s">
        <v>47</v>
      </c>
      <c r="E37" s="197">
        <v>1</v>
      </c>
      <c r="F37" s="198"/>
      <c r="G37" s="213"/>
      <c r="H37" s="25" t="str">
        <f>IF(G37="○",0.5,"")</f>
        <v/>
      </c>
      <c r="I37" s="28" t="str">
        <f>IF(G37="○",0.5,"")</f>
        <v/>
      </c>
      <c r="J37" s="28" t="str">
        <f t="shared" si="0"/>
        <v/>
      </c>
      <c r="K37" s="30" t="s">
        <v>62</v>
      </c>
    </row>
    <row r="38" spans="2:11">
      <c r="B38" s="174"/>
      <c r="C38" s="27" t="s">
        <v>45</v>
      </c>
      <c r="D38" s="52" t="s">
        <v>47</v>
      </c>
      <c r="E38" s="197">
        <v>2</v>
      </c>
      <c r="F38" s="198"/>
      <c r="G38" s="213"/>
      <c r="H38" s="25" t="str">
        <f>IF(G38="○",0.67,"")</f>
        <v/>
      </c>
      <c r="I38" s="28" t="str">
        <f>IF(G38="○",0.67,"")</f>
        <v/>
      </c>
      <c r="J38" s="28" t="str">
        <f t="shared" si="0"/>
        <v/>
      </c>
      <c r="K38" s="30" t="s">
        <v>57</v>
      </c>
    </row>
    <row r="39" spans="2:11">
      <c r="B39" s="174"/>
      <c r="C39" s="48" t="s">
        <v>52</v>
      </c>
      <c r="D39" s="52" t="s">
        <v>47</v>
      </c>
      <c r="E39" s="82"/>
      <c r="F39" s="102">
        <v>0.5</v>
      </c>
      <c r="G39" s="213"/>
      <c r="H39" s="49" t="s">
        <v>17</v>
      </c>
      <c r="I39" s="28" t="str">
        <f>IF(G39="○",0.25,"")</f>
        <v/>
      </c>
      <c r="J39" s="28" t="str">
        <f t="shared" si="0"/>
        <v/>
      </c>
      <c r="K39" s="30" t="s">
        <v>59</v>
      </c>
    </row>
    <row r="40" spans="2:11">
      <c r="B40" s="175"/>
      <c r="C40" s="62" t="s">
        <v>46</v>
      </c>
      <c r="D40" s="71" t="s">
        <v>47</v>
      </c>
      <c r="E40" s="199">
        <v>0.5</v>
      </c>
      <c r="F40" s="200"/>
      <c r="G40" s="212"/>
      <c r="H40" s="60" t="str">
        <f>IF(G40="○",0.25,"")</f>
        <v/>
      </c>
      <c r="I40" s="61" t="str">
        <f>IF(G40="○",0.25,"")</f>
        <v/>
      </c>
      <c r="J40" s="61" t="str">
        <f t="shared" si="0"/>
        <v/>
      </c>
      <c r="K40" s="67" t="s">
        <v>58</v>
      </c>
    </row>
    <row r="41" spans="2:11">
      <c r="B41" s="164" t="s">
        <v>53</v>
      </c>
      <c r="C41" s="123" t="s">
        <v>54</v>
      </c>
      <c r="D41" s="124" t="s">
        <v>56</v>
      </c>
      <c r="E41" s="125"/>
      <c r="F41" s="126">
        <v>2.5</v>
      </c>
      <c r="G41" s="216"/>
      <c r="H41" s="127" t="s">
        <v>17</v>
      </c>
      <c r="I41" s="128" t="str">
        <f>IF(G41="○",0.84,"")</f>
        <v/>
      </c>
      <c r="J41" s="128" t="str">
        <f>IF(SUM(H41:I41)=0,"",SUM(H41:I41))</f>
        <v/>
      </c>
      <c r="K41" s="68" t="s">
        <v>60</v>
      </c>
    </row>
    <row r="42" spans="2:11">
      <c r="B42" s="166"/>
      <c r="C42" s="13" t="s">
        <v>55</v>
      </c>
      <c r="D42" s="14" t="s">
        <v>56</v>
      </c>
      <c r="E42" s="66"/>
      <c r="F42" s="103">
        <v>0.5</v>
      </c>
      <c r="G42" s="212"/>
      <c r="H42" s="15" t="s">
        <v>17</v>
      </c>
      <c r="I42" s="16" t="str">
        <f>IF(G42="○",0.17,"")</f>
        <v/>
      </c>
      <c r="J42" s="16" t="str">
        <f>IF(SUM(H42:I42)=0,"",SUM(H42:I42))</f>
        <v/>
      </c>
      <c r="K42" s="30" t="s">
        <v>61</v>
      </c>
    </row>
    <row r="43" spans="2:11" ht="18.75" customHeight="1">
      <c r="B43" s="176"/>
      <c r="C43" s="218"/>
      <c r="D43" s="219"/>
      <c r="E43" s="219"/>
      <c r="F43" s="219"/>
      <c r="G43" s="215"/>
      <c r="H43" s="120" t="str">
        <f>IF(G43="○",E43,"")</f>
        <v/>
      </c>
      <c r="I43" s="121" t="str">
        <f>IF(G43="○",F43,"")</f>
        <v/>
      </c>
      <c r="J43" s="121" t="str">
        <f>IF(SUM(H43:I43)=0,"",SUM(H43:I43))</f>
        <v/>
      </c>
      <c r="K43" s="169" t="s">
        <v>138</v>
      </c>
    </row>
    <row r="44" spans="2:11">
      <c r="B44" s="177"/>
      <c r="C44" s="220"/>
      <c r="D44" s="221"/>
      <c r="E44" s="221"/>
      <c r="F44" s="221"/>
      <c r="G44" s="213"/>
      <c r="H44" s="131" t="str">
        <f t="shared" ref="H44:H45" si="3">IF(G44="○",E44,"")</f>
        <v/>
      </c>
      <c r="I44" s="122" t="str">
        <f t="shared" ref="I44:I45" si="4">IF(G44="○",F44,"")</f>
        <v/>
      </c>
      <c r="J44" s="122" t="str">
        <f t="shared" ref="J44:J45" si="5">IF(SUM(H44:I44)=0,"",SUM(H44:I44))</f>
        <v/>
      </c>
      <c r="K44" s="170"/>
    </row>
    <row r="45" spans="2:11">
      <c r="B45" s="177"/>
      <c r="C45" s="220"/>
      <c r="D45" s="221"/>
      <c r="E45" s="221"/>
      <c r="F45" s="221"/>
      <c r="G45" s="213"/>
      <c r="H45" s="129" t="str">
        <f t="shared" si="3"/>
        <v/>
      </c>
      <c r="I45" s="130" t="str">
        <f t="shared" si="4"/>
        <v/>
      </c>
      <c r="J45" s="130" t="str">
        <f t="shared" si="5"/>
        <v/>
      </c>
      <c r="K45" s="170"/>
    </row>
    <row r="46" spans="2:11" ht="19.5" thickBot="1">
      <c r="B46" s="178"/>
      <c r="C46" s="222"/>
      <c r="D46" s="223"/>
      <c r="E46" s="223"/>
      <c r="F46" s="223"/>
      <c r="G46" s="217"/>
      <c r="H46" s="104" t="str">
        <f>IF(G46="○",E46,"")</f>
        <v/>
      </c>
      <c r="I46" s="86" t="str">
        <f>IF(G46="○",F46,"")</f>
        <v/>
      </c>
      <c r="J46" s="86" t="str">
        <f t="shared" si="0"/>
        <v/>
      </c>
      <c r="K46" s="171"/>
    </row>
    <row r="47" spans="2:11">
      <c r="D47" s="9" t="s">
        <v>71</v>
      </c>
      <c r="E47" s="172" t="s">
        <v>64</v>
      </c>
      <c r="F47" s="172"/>
      <c r="G47" s="5">
        <f>SUM(H15:H46,E57:E60)</f>
        <v>2</v>
      </c>
      <c r="H47" s="5"/>
      <c r="I47" s="5"/>
      <c r="J47" s="79"/>
      <c r="K47" s="42" t="s">
        <v>23</v>
      </c>
    </row>
    <row r="48" spans="2:11">
      <c r="D48" s="9"/>
      <c r="E48" s="194" t="s">
        <v>16</v>
      </c>
      <c r="F48" s="194"/>
      <c r="G48" s="5">
        <f>SUM(I15:I46,F57:F60)</f>
        <v>0</v>
      </c>
      <c r="H48" s="5"/>
      <c r="I48" s="5"/>
      <c r="J48" s="79"/>
      <c r="K48" s="45" t="s">
        <v>23</v>
      </c>
    </row>
    <row r="49" spans="2:11" ht="7.5" customHeight="1">
      <c r="D49" s="9"/>
      <c r="E49" s="46"/>
      <c r="F49" s="46"/>
      <c r="G49" s="5"/>
      <c r="H49" s="5"/>
      <c r="I49" s="5"/>
      <c r="J49" s="79"/>
      <c r="K49" s="45"/>
    </row>
    <row r="50" spans="2:11" ht="7.5" customHeight="1">
      <c r="B50" s="32"/>
      <c r="C50" s="32"/>
      <c r="D50" s="33"/>
      <c r="E50" s="34"/>
      <c r="F50" s="35"/>
      <c r="G50" s="35"/>
      <c r="H50" s="32"/>
      <c r="I50" s="32"/>
      <c r="J50" s="32"/>
      <c r="K50" s="32"/>
    </row>
    <row r="51" spans="2:11" ht="16.5" customHeight="1">
      <c r="B51" s="78" t="s">
        <v>72</v>
      </c>
      <c r="C51" s="73"/>
      <c r="D51" s="73"/>
      <c r="E51" s="73"/>
      <c r="F51" s="73"/>
      <c r="G51" s="73"/>
      <c r="H51" s="73"/>
      <c r="I51" s="73"/>
      <c r="J51" s="73"/>
      <c r="K51" s="74"/>
    </row>
    <row r="52" spans="2:11" ht="16.5" customHeight="1">
      <c r="B52" s="36" t="s">
        <v>74</v>
      </c>
      <c r="D52" s="4"/>
      <c r="E52" s="9"/>
      <c r="F52" s="5"/>
      <c r="G52" s="5"/>
      <c r="K52" s="37"/>
    </row>
    <row r="53" spans="2:11" ht="16.5" customHeight="1">
      <c r="B53" s="38" t="s">
        <v>75</v>
      </c>
      <c r="C53" s="75"/>
      <c r="D53" s="75"/>
      <c r="E53" s="75"/>
      <c r="F53" s="75"/>
      <c r="G53" s="75"/>
      <c r="H53" s="75"/>
      <c r="I53" s="75"/>
      <c r="J53" s="75"/>
      <c r="K53" s="76"/>
    </row>
    <row r="54" spans="2:11" ht="8.25" customHeight="1">
      <c r="B54" s="39"/>
      <c r="D54" s="4"/>
      <c r="E54" s="9"/>
      <c r="F54" s="5"/>
      <c r="G54" s="5"/>
    </row>
    <row r="55" spans="2:11" ht="18.75" customHeight="1">
      <c r="B55" s="137" t="s">
        <v>4</v>
      </c>
      <c r="C55" s="139" t="s">
        <v>5</v>
      </c>
      <c r="D55" s="140"/>
      <c r="E55" s="143" t="s">
        <v>7</v>
      </c>
      <c r="F55" s="144"/>
      <c r="G55" s="188"/>
      <c r="H55" s="189"/>
      <c r="I55" s="190"/>
      <c r="J55" s="186" t="s">
        <v>80</v>
      </c>
      <c r="K55" s="162" t="s">
        <v>9</v>
      </c>
    </row>
    <row r="56" spans="2:11" ht="18.75" customHeight="1">
      <c r="B56" s="138"/>
      <c r="C56" s="141"/>
      <c r="D56" s="142"/>
      <c r="E56" s="10" t="s">
        <v>15</v>
      </c>
      <c r="F56" s="10" t="s">
        <v>16</v>
      </c>
      <c r="G56" s="191"/>
      <c r="H56" s="192"/>
      <c r="I56" s="193"/>
      <c r="J56" s="187"/>
      <c r="K56" s="163"/>
    </row>
    <row r="57" spans="2:11">
      <c r="B57" s="145" t="s">
        <v>22</v>
      </c>
      <c r="C57" s="224"/>
      <c r="D57" s="225"/>
      <c r="E57" s="226"/>
      <c r="F57" s="226"/>
      <c r="G57" s="159"/>
      <c r="H57" s="160"/>
      <c r="I57" s="161"/>
      <c r="J57" s="114" t="str">
        <f>IF(SUM(E57:F57)=0,"",SUM(E57:F57))</f>
        <v/>
      </c>
      <c r="K57" s="231"/>
    </row>
    <row r="58" spans="2:11">
      <c r="B58" s="146"/>
      <c r="C58" s="227"/>
      <c r="D58" s="228"/>
      <c r="E58" s="229"/>
      <c r="F58" s="229"/>
      <c r="G58" s="156"/>
      <c r="H58" s="157"/>
      <c r="I58" s="158"/>
      <c r="J58" s="115" t="str">
        <f>IF(SUM(E58:F58)=0,"",SUM(E58:F58))</f>
        <v/>
      </c>
      <c r="K58" s="232"/>
    </row>
    <row r="59" spans="2:11" ht="18.75" customHeight="1">
      <c r="B59" s="147" t="s">
        <v>68</v>
      </c>
      <c r="C59" s="224"/>
      <c r="D59" s="225"/>
      <c r="E59" s="230"/>
      <c r="F59" s="230"/>
      <c r="G59" s="159"/>
      <c r="H59" s="160"/>
      <c r="I59" s="161"/>
      <c r="J59" s="116" t="str">
        <f>IF(SUM(E59:F59)=0,"",SUM(E59:F59))</f>
        <v/>
      </c>
      <c r="K59" s="231"/>
    </row>
    <row r="60" spans="2:11">
      <c r="B60" s="148"/>
      <c r="C60" s="227"/>
      <c r="D60" s="228"/>
      <c r="E60" s="229"/>
      <c r="F60" s="229"/>
      <c r="G60" s="156"/>
      <c r="H60" s="157"/>
      <c r="I60" s="158"/>
      <c r="J60" s="115" t="str">
        <f>IF(SUM(E60:F60)=0,"",SUM(E60:F60))</f>
        <v/>
      </c>
      <c r="K60" s="232"/>
    </row>
    <row r="61" spans="2:11" ht="11.25" customHeight="1">
      <c r="B61" s="40"/>
      <c r="C61" s="6"/>
      <c r="D61" s="6"/>
      <c r="E61" s="5"/>
      <c r="F61" s="5"/>
      <c r="G61" s="5"/>
    </row>
    <row r="62" spans="2:11" ht="18.75" customHeight="1">
      <c r="B62" s="149" t="s">
        <v>65</v>
      </c>
      <c r="C62" s="150"/>
      <c r="D62" s="150"/>
      <c r="E62" s="150"/>
      <c r="F62" s="150"/>
      <c r="G62" s="150"/>
      <c r="H62" s="150"/>
      <c r="I62" s="150"/>
      <c r="J62" s="150"/>
      <c r="K62" s="151"/>
    </row>
    <row r="63" spans="2:11" ht="15" customHeight="1">
      <c r="B63" s="152"/>
      <c r="C63" s="153"/>
      <c r="D63" s="153"/>
      <c r="E63" s="153"/>
      <c r="F63" s="153"/>
      <c r="G63" s="153"/>
      <c r="H63" s="153"/>
      <c r="I63" s="153"/>
      <c r="J63" s="153"/>
      <c r="K63" s="154"/>
    </row>
    <row r="64" spans="2:11">
      <c r="B64" s="152" t="s">
        <v>70</v>
      </c>
      <c r="C64" s="155"/>
      <c r="D64" s="155"/>
      <c r="E64" s="155"/>
      <c r="F64" s="155"/>
      <c r="G64" s="155"/>
      <c r="H64" s="155"/>
      <c r="I64" s="155"/>
      <c r="J64" s="155"/>
      <c r="K64" s="154"/>
    </row>
    <row r="65" spans="2:11" ht="15" customHeight="1">
      <c r="B65" s="152"/>
      <c r="C65" s="155"/>
      <c r="D65" s="155"/>
      <c r="E65" s="155"/>
      <c r="F65" s="155"/>
      <c r="G65" s="155"/>
      <c r="H65" s="155"/>
      <c r="I65" s="155"/>
      <c r="J65" s="155"/>
      <c r="K65" s="154"/>
    </row>
    <row r="66" spans="2:11">
      <c r="B66" s="134" t="s">
        <v>139</v>
      </c>
      <c r="C66" s="135"/>
      <c r="D66" s="135"/>
      <c r="E66" s="135"/>
      <c r="F66" s="135"/>
      <c r="G66" s="135"/>
      <c r="H66" s="135"/>
      <c r="I66" s="135"/>
      <c r="J66" s="135"/>
      <c r="K66" s="136"/>
    </row>
    <row r="67" spans="2:11">
      <c r="E67" s="31"/>
      <c r="K67" s="41" t="s">
        <v>144</v>
      </c>
    </row>
    <row r="68" spans="2:11">
      <c r="E68" s="31"/>
      <c r="K68" s="31" t="s">
        <v>20</v>
      </c>
    </row>
    <row r="69" spans="2:11">
      <c r="E69" s="31"/>
      <c r="K69" s="31" t="s">
        <v>21</v>
      </c>
    </row>
  </sheetData>
  <sheetProtection algorithmName="SHA-512" hashValue="BuKawySV3asF6r49EOHXwk7W5tpW3PSaC7LFP0Ck8EZVkz5yoowDtB/iBf4GRAN90oXw1vR8hD0PuQ2kV3lP3A==" saltValue="FxTMlDyz61lTvB+ZhjoBHw==" spinCount="100000" sheet="1" objects="1" scenarios="1"/>
  <mergeCells count="47">
    <mergeCell ref="J55:J56"/>
    <mergeCell ref="G55:I56"/>
    <mergeCell ref="G57:I57"/>
    <mergeCell ref="E48:F48"/>
    <mergeCell ref="E32:F32"/>
    <mergeCell ref="E33:F33"/>
    <mergeCell ref="E34:F34"/>
    <mergeCell ref="E35:F35"/>
    <mergeCell ref="E36:F36"/>
    <mergeCell ref="E37:F37"/>
    <mergeCell ref="E38:F38"/>
    <mergeCell ref="E40:F40"/>
    <mergeCell ref="B3:K3"/>
    <mergeCell ref="B11:K11"/>
    <mergeCell ref="B12:K12"/>
    <mergeCell ref="B13:B14"/>
    <mergeCell ref="C13:C14"/>
    <mergeCell ref="D13:D14"/>
    <mergeCell ref="E13:F13"/>
    <mergeCell ref="G13:G14"/>
    <mergeCell ref="H13:H14"/>
    <mergeCell ref="I13:I14"/>
    <mergeCell ref="K13:K14"/>
    <mergeCell ref="J13:J14"/>
    <mergeCell ref="B15:B19"/>
    <mergeCell ref="E16:F16"/>
    <mergeCell ref="K43:K46"/>
    <mergeCell ref="B41:B42"/>
    <mergeCell ref="E47:F47"/>
    <mergeCell ref="B20:B40"/>
    <mergeCell ref="B43:B46"/>
    <mergeCell ref="B66:K66"/>
    <mergeCell ref="B55:B56"/>
    <mergeCell ref="C55:D56"/>
    <mergeCell ref="E55:F55"/>
    <mergeCell ref="B57:B58"/>
    <mergeCell ref="C57:D57"/>
    <mergeCell ref="C58:D58"/>
    <mergeCell ref="B59:B60"/>
    <mergeCell ref="C59:D59"/>
    <mergeCell ref="C60:D60"/>
    <mergeCell ref="B62:K63"/>
    <mergeCell ref="B64:K65"/>
    <mergeCell ref="G60:I60"/>
    <mergeCell ref="G59:I59"/>
    <mergeCell ref="G58:I58"/>
    <mergeCell ref="K55:K56"/>
  </mergeCells>
  <phoneticPr fontId="2"/>
  <printOptions horizontalCentered="1"/>
  <pageMargins left="0.23622047244094491" right="0.23622047244094491" top="0.35433070866141736" bottom="0.35433070866141736" header="0.11811023622047245" footer="0.11811023622047245"/>
  <pageSetup paperSize="9" scale="60" fitToWidth="0" fitToHeight="0" orientation="portrait" r:id="rId1"/>
  <headerFooter differentFirst="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DC5DF62-F0A9-4FAC-B58A-40B6188F13D9}">
          <x14:formula1>
            <xm:f>③マスター!$B$3:$B$5</xm:f>
          </x14:formula1>
          <xm:sqref>D43:D46</xm:sqref>
        </x14:dataValidation>
        <x14:dataValidation type="list" allowBlank="1" showInputMessage="1" showErrorMessage="1" xr:uid="{A5DD761C-6588-4F43-AB80-31664194F352}">
          <x14:formula1>
            <xm:f>③マスター!$C$3:$C$21</xm:f>
          </x14:formula1>
          <xm:sqref>C43:C46</xm:sqref>
        </x14:dataValidation>
        <x14:dataValidation type="list" allowBlank="1" showInputMessage="1" showErrorMessage="1" xr:uid="{E993EDBC-EAC4-42D7-BFB9-80042040C9B9}">
          <x14:formula1>
            <xm:f>③マスター!$H$3:$H$23</xm:f>
          </x14:formula1>
          <xm:sqref>C59:D60</xm:sqref>
        </x14:dataValidation>
        <x14:dataValidation type="list" allowBlank="1" showInputMessage="1" showErrorMessage="1" xr:uid="{1E987588-FA6F-467C-BDCA-326CD3D5CC68}">
          <x14:formula1>
            <xm:f>③マスター!$A$3:$A$4</xm:f>
          </x14:formula1>
          <xm:sqref>G15:G46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26B9B-08A2-4B32-94A3-C4AA069E939F}">
  <dimension ref="A1:AL2"/>
  <sheetViews>
    <sheetView workbookViewId="0"/>
  </sheetViews>
  <sheetFormatPr defaultRowHeight="18.75"/>
  <cols>
    <col min="1" max="1" width="9" bestFit="1" customWidth="1"/>
    <col min="2" max="2" width="14.125" customWidth="1"/>
    <col min="3" max="4" width="11" customWidth="1"/>
    <col min="5" max="5" width="9" bestFit="1" customWidth="1"/>
    <col min="6" max="7" width="13.875" bestFit="1" customWidth="1"/>
    <col min="8" max="8" width="9" bestFit="1" customWidth="1"/>
    <col min="9" max="9" width="11" bestFit="1" customWidth="1"/>
    <col min="10" max="10" width="14.875" bestFit="1" customWidth="1"/>
    <col min="11" max="12" width="15.125" bestFit="1" customWidth="1"/>
    <col min="13" max="14" width="13" bestFit="1" customWidth="1"/>
    <col min="15" max="15" width="17.125" bestFit="1" customWidth="1"/>
    <col min="16" max="16" width="13" bestFit="1" customWidth="1"/>
    <col min="31" max="38" width="14.125" customWidth="1"/>
  </cols>
  <sheetData>
    <row r="1" spans="1:38" s="81" customFormat="1" ht="63.75">
      <c r="A1" s="3" t="s">
        <v>1</v>
      </c>
      <c r="B1" s="3" t="s">
        <v>2</v>
      </c>
      <c r="C1" s="118" t="s">
        <v>26</v>
      </c>
      <c r="D1" s="118" t="s">
        <v>76</v>
      </c>
      <c r="E1" s="118" t="s">
        <v>27</v>
      </c>
      <c r="F1" s="119" t="s">
        <v>28</v>
      </c>
      <c r="G1" s="119" t="s">
        <v>29</v>
      </c>
      <c r="H1" s="118" t="s">
        <v>30</v>
      </c>
      <c r="I1" s="118" t="s">
        <v>31</v>
      </c>
      <c r="J1" s="118" t="s">
        <v>49</v>
      </c>
      <c r="K1" s="118" t="s">
        <v>32</v>
      </c>
      <c r="L1" s="118" t="s">
        <v>50</v>
      </c>
      <c r="M1" s="118" t="s">
        <v>33</v>
      </c>
      <c r="N1" s="118" t="s">
        <v>51</v>
      </c>
      <c r="O1" s="118" t="s">
        <v>34</v>
      </c>
      <c r="P1" s="118" t="s">
        <v>35</v>
      </c>
      <c r="Q1" s="118" t="s">
        <v>36</v>
      </c>
      <c r="R1" s="118" t="s">
        <v>37</v>
      </c>
      <c r="S1" s="118" t="s">
        <v>38</v>
      </c>
      <c r="T1" s="118" t="s">
        <v>39</v>
      </c>
      <c r="U1" s="118" t="s">
        <v>40</v>
      </c>
      <c r="V1" s="118" t="s">
        <v>41</v>
      </c>
      <c r="W1" s="118" t="s">
        <v>42</v>
      </c>
      <c r="X1" s="118" t="s">
        <v>43</v>
      </c>
      <c r="Y1" s="118" t="s">
        <v>44</v>
      </c>
      <c r="Z1" s="118" t="s">
        <v>45</v>
      </c>
      <c r="AA1" s="118" t="s">
        <v>52</v>
      </c>
      <c r="AB1" s="118" t="s">
        <v>46</v>
      </c>
      <c r="AC1" s="118" t="s">
        <v>54</v>
      </c>
      <c r="AD1" s="118" t="s">
        <v>55</v>
      </c>
      <c r="AE1" s="100" t="s">
        <v>83</v>
      </c>
      <c r="AF1" s="100" t="s">
        <v>84</v>
      </c>
      <c r="AG1" s="100" t="s">
        <v>85</v>
      </c>
      <c r="AH1" s="100" t="s">
        <v>86</v>
      </c>
      <c r="AI1" s="101" t="s">
        <v>87</v>
      </c>
      <c r="AJ1" s="101" t="s">
        <v>88</v>
      </c>
      <c r="AK1" s="101" t="s">
        <v>89</v>
      </c>
      <c r="AL1" s="101" t="s">
        <v>90</v>
      </c>
    </row>
    <row r="2" spans="1:38">
      <c r="A2" s="72">
        <f>①履修登録申請書!K8</f>
        <v>0</v>
      </c>
      <c r="B2" s="117">
        <f>①履修登録申請書!K9</f>
        <v>0</v>
      </c>
      <c r="C2" s="117" t="str">
        <f>①履修登録申請書!H15</f>
        <v/>
      </c>
      <c r="D2" s="117"/>
      <c r="E2" s="117"/>
      <c r="F2" s="117" t="str">
        <f>①履修登録申請書!H18</f>
        <v/>
      </c>
      <c r="G2" s="117"/>
      <c r="H2" s="117" t="str">
        <f>①履修登録申請書!H20</f>
        <v/>
      </c>
      <c r="I2" s="117" t="str">
        <f>①履修登録申請書!H21</f>
        <v/>
      </c>
      <c r="J2" s="117" t="str">
        <f>①履修登録申請書!I22</f>
        <v/>
      </c>
      <c r="K2" s="117">
        <f>①履修登録申請書!H23</f>
        <v>1</v>
      </c>
      <c r="L2" s="117" t="str">
        <f>①履修登録申請書!I24</f>
        <v/>
      </c>
      <c r="M2" s="117">
        <f>①履修登録申請書!H25</f>
        <v>1</v>
      </c>
      <c r="N2" s="117" t="str">
        <f>①履修登録申請書!I26</f>
        <v/>
      </c>
      <c r="O2" s="117" t="str">
        <f>①履修登録申請書!H27</f>
        <v/>
      </c>
      <c r="P2" s="117" t="str">
        <f>①履修登録申請書!H28</f>
        <v/>
      </c>
      <c r="Q2" s="72" t="str">
        <f>①履修登録申請書!H29</f>
        <v/>
      </c>
      <c r="R2" s="72" t="str">
        <f>①履修登録申請書!H30</f>
        <v/>
      </c>
      <c r="S2" s="72" t="str">
        <f>①履修登録申請書!H31</f>
        <v/>
      </c>
      <c r="T2" s="72" t="str">
        <f>①履修登録申請書!J32</f>
        <v/>
      </c>
      <c r="U2" s="72" t="str">
        <f>①履修登録申請書!J33</f>
        <v/>
      </c>
      <c r="V2" s="72" t="str">
        <f>①履修登録申請書!J34</f>
        <v/>
      </c>
      <c r="W2" s="72" t="str">
        <f>①履修登録申請書!J35</f>
        <v/>
      </c>
      <c r="X2" s="72" t="str">
        <f>①履修登録申請書!J36</f>
        <v/>
      </c>
      <c r="Y2" s="72" t="str">
        <f>①履修登録申請書!J37</f>
        <v/>
      </c>
      <c r="Z2" s="72" t="str">
        <f>①履修登録申請書!J38</f>
        <v/>
      </c>
      <c r="AA2" s="72" t="str">
        <f>①履修登録申請書!J39</f>
        <v/>
      </c>
      <c r="AB2" s="72" t="str">
        <f>①履修登録申請書!J40</f>
        <v/>
      </c>
      <c r="AC2" s="72" t="str">
        <f>①履修登録申請書!I41</f>
        <v/>
      </c>
      <c r="AD2" s="72" t="str">
        <f>①履修登録申請書!I42</f>
        <v/>
      </c>
      <c r="AE2" s="72" t="str">
        <f>①履修登録申請書!J43</f>
        <v/>
      </c>
      <c r="AF2" s="72" t="str">
        <f>①履修登録申請書!J44</f>
        <v/>
      </c>
      <c r="AG2" s="72" t="str">
        <f>①履修登録申請書!J45</f>
        <v/>
      </c>
      <c r="AH2" s="72" t="str">
        <f>①履修登録申請書!J46</f>
        <v/>
      </c>
      <c r="AI2" s="72" t="str">
        <f>①履修登録申請書!J57</f>
        <v/>
      </c>
      <c r="AJ2" s="72" t="str">
        <f>①履修登録申請書!J58</f>
        <v/>
      </c>
      <c r="AK2" s="72" t="str">
        <f>①履修登録申請書!J59</f>
        <v/>
      </c>
      <c r="AL2" s="72" t="str">
        <f>①履修登録申請書!J60</f>
        <v/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622A1-5CA9-40AB-BBD2-1AE8A2AE26F1}">
  <dimension ref="A1:L23"/>
  <sheetViews>
    <sheetView workbookViewId="0">
      <selection activeCell="G8" sqref="G8"/>
    </sheetView>
  </sheetViews>
  <sheetFormatPr defaultRowHeight="18.75"/>
  <cols>
    <col min="2" max="2" width="11" bestFit="1" customWidth="1"/>
    <col min="3" max="3" width="56.75" bestFit="1" customWidth="1"/>
    <col min="4" max="4" width="11" customWidth="1"/>
    <col min="5" max="5" width="7.125" bestFit="1" customWidth="1"/>
    <col min="6" max="6" width="7.125" customWidth="1"/>
    <col min="7" max="7" width="29.625" bestFit="1" customWidth="1"/>
    <col min="8" max="8" width="23.5" bestFit="1" customWidth="1"/>
    <col min="9" max="9" width="7.125" bestFit="1" customWidth="1"/>
    <col min="10" max="10" width="7.125" customWidth="1"/>
    <col min="11" max="11" width="19.375" bestFit="1" customWidth="1"/>
    <col min="12" max="12" width="54.625" bestFit="1" customWidth="1"/>
  </cols>
  <sheetData>
    <row r="1" spans="1:12">
      <c r="A1" s="206" t="s">
        <v>8</v>
      </c>
      <c r="B1" s="206" t="s">
        <v>6</v>
      </c>
      <c r="C1" s="207" t="s">
        <v>91</v>
      </c>
      <c r="D1" s="207" t="s">
        <v>6</v>
      </c>
      <c r="E1" s="204" t="s">
        <v>7</v>
      </c>
      <c r="F1" s="205"/>
      <c r="G1" s="207" t="s">
        <v>9</v>
      </c>
      <c r="H1" s="201" t="s">
        <v>82</v>
      </c>
      <c r="I1" s="202" t="s">
        <v>7</v>
      </c>
      <c r="J1" s="203"/>
      <c r="K1" s="201" t="s">
        <v>9</v>
      </c>
      <c r="L1" s="133" t="s">
        <v>142</v>
      </c>
    </row>
    <row r="2" spans="1:12">
      <c r="A2" s="206"/>
      <c r="B2" s="206"/>
      <c r="C2" s="207"/>
      <c r="D2" s="207"/>
      <c r="E2" s="110" t="s">
        <v>64</v>
      </c>
      <c r="F2" s="110" t="s">
        <v>111</v>
      </c>
      <c r="G2" s="207"/>
      <c r="H2" s="201"/>
      <c r="I2" s="112" t="s">
        <v>64</v>
      </c>
      <c r="J2" s="112" t="s">
        <v>111</v>
      </c>
      <c r="K2" s="201"/>
    </row>
    <row r="3" spans="1:12">
      <c r="A3" s="89" t="s">
        <v>13</v>
      </c>
      <c r="B3" s="93" t="s">
        <v>10</v>
      </c>
      <c r="C3" s="94"/>
      <c r="D3" s="94"/>
      <c r="E3" s="94"/>
      <c r="F3" s="94"/>
      <c r="G3" s="94"/>
      <c r="H3" s="95"/>
      <c r="I3" s="95"/>
      <c r="J3" s="95"/>
      <c r="K3" s="95"/>
    </row>
    <row r="4" spans="1:12">
      <c r="A4" s="89"/>
      <c r="B4" s="90" t="s">
        <v>69</v>
      </c>
      <c r="C4" s="91" t="s">
        <v>92</v>
      </c>
      <c r="D4" s="97" t="s">
        <v>110</v>
      </c>
      <c r="E4" s="91">
        <v>1</v>
      </c>
      <c r="F4" s="91"/>
      <c r="G4" s="96"/>
      <c r="H4" s="92" t="s">
        <v>116</v>
      </c>
      <c r="I4" s="92">
        <v>2</v>
      </c>
      <c r="J4" s="92"/>
      <c r="K4" s="92"/>
    </row>
    <row r="5" spans="1:12">
      <c r="A5" s="90"/>
      <c r="B5" s="90"/>
      <c r="C5" s="91" t="s">
        <v>93</v>
      </c>
      <c r="D5" s="97" t="s">
        <v>110</v>
      </c>
      <c r="E5" s="91">
        <v>1</v>
      </c>
      <c r="F5" s="91"/>
      <c r="G5" s="98"/>
      <c r="H5" s="92" t="s">
        <v>117</v>
      </c>
      <c r="I5" s="92">
        <v>2</v>
      </c>
      <c r="J5" s="92"/>
      <c r="K5" s="92"/>
    </row>
    <row r="6" spans="1:12">
      <c r="A6" s="90"/>
      <c r="B6" s="90"/>
      <c r="C6" s="91" t="s">
        <v>94</v>
      </c>
      <c r="D6" s="97" t="s">
        <v>110</v>
      </c>
      <c r="E6" s="91"/>
      <c r="F6" s="91">
        <v>1</v>
      </c>
      <c r="G6" s="91"/>
      <c r="H6" s="92" t="s">
        <v>118</v>
      </c>
      <c r="I6" s="92">
        <v>2</v>
      </c>
      <c r="J6" s="92"/>
      <c r="K6" s="92"/>
    </row>
    <row r="7" spans="1:12" ht="37.5">
      <c r="A7" s="90"/>
      <c r="B7" s="90"/>
      <c r="C7" s="91" t="s">
        <v>95</v>
      </c>
      <c r="D7" s="97" t="s">
        <v>110</v>
      </c>
      <c r="E7" s="111">
        <v>1</v>
      </c>
      <c r="F7" s="107"/>
      <c r="G7" s="98" t="s">
        <v>112</v>
      </c>
      <c r="H7" s="92" t="s">
        <v>119</v>
      </c>
      <c r="I7" s="92">
        <v>1</v>
      </c>
      <c r="J7" s="106"/>
      <c r="K7" s="92"/>
    </row>
    <row r="8" spans="1:12" ht="37.5">
      <c r="A8" s="90"/>
      <c r="B8" s="90"/>
      <c r="C8" s="91" t="s">
        <v>96</v>
      </c>
      <c r="D8" s="97" t="s">
        <v>110</v>
      </c>
      <c r="E8" s="91"/>
      <c r="F8" s="91">
        <v>5</v>
      </c>
      <c r="G8" s="98" t="s">
        <v>113</v>
      </c>
      <c r="H8" s="92" t="s">
        <v>120</v>
      </c>
      <c r="I8" s="92">
        <v>2</v>
      </c>
      <c r="J8" s="92"/>
      <c r="K8" s="92"/>
    </row>
    <row r="9" spans="1:12">
      <c r="A9" s="90"/>
      <c r="B9" s="90"/>
      <c r="C9" s="91" t="s">
        <v>97</v>
      </c>
      <c r="D9" s="97" t="s">
        <v>110</v>
      </c>
      <c r="E9" s="91"/>
      <c r="F9" s="91">
        <v>2</v>
      </c>
      <c r="G9" s="91" t="s">
        <v>114</v>
      </c>
      <c r="H9" s="92" t="s">
        <v>121</v>
      </c>
      <c r="I9" s="92">
        <v>2</v>
      </c>
      <c r="J9" s="92"/>
      <c r="K9" s="92"/>
    </row>
    <row r="10" spans="1:12">
      <c r="A10" s="90"/>
      <c r="B10" s="90"/>
      <c r="C10" s="91" t="s">
        <v>98</v>
      </c>
      <c r="D10" s="97" t="s">
        <v>10</v>
      </c>
      <c r="E10" s="91">
        <v>2</v>
      </c>
      <c r="F10" s="91"/>
      <c r="G10" s="91"/>
      <c r="H10" s="92" t="s">
        <v>126</v>
      </c>
      <c r="I10" s="92">
        <v>1</v>
      </c>
      <c r="J10" s="113">
        <v>1</v>
      </c>
      <c r="K10" s="92" t="s">
        <v>137</v>
      </c>
    </row>
    <row r="11" spans="1:12">
      <c r="A11" s="90"/>
      <c r="B11" s="90"/>
      <c r="C11" s="91" t="s">
        <v>99</v>
      </c>
      <c r="D11" s="99" t="s">
        <v>69</v>
      </c>
      <c r="E11" s="91">
        <v>3</v>
      </c>
      <c r="F11" s="91"/>
      <c r="G11" s="91"/>
      <c r="H11" s="92" t="s">
        <v>127</v>
      </c>
      <c r="I11" s="92">
        <v>1</v>
      </c>
      <c r="J11" s="113">
        <v>1</v>
      </c>
      <c r="K11" s="92" t="s">
        <v>136</v>
      </c>
    </row>
    <row r="12" spans="1:12">
      <c r="A12" s="90"/>
      <c r="B12" s="90"/>
      <c r="C12" s="91" t="s">
        <v>100</v>
      </c>
      <c r="D12" s="97" t="s">
        <v>10</v>
      </c>
      <c r="E12" s="91">
        <v>2</v>
      </c>
      <c r="F12" s="91"/>
      <c r="G12" s="91"/>
      <c r="H12" s="92" t="s">
        <v>128</v>
      </c>
      <c r="I12" s="92">
        <v>1</v>
      </c>
      <c r="J12" s="113">
        <v>1</v>
      </c>
      <c r="K12" s="92" t="s">
        <v>136</v>
      </c>
    </row>
    <row r="13" spans="1:12">
      <c r="A13" s="90"/>
      <c r="B13" s="90"/>
      <c r="C13" s="91" t="s">
        <v>101</v>
      </c>
      <c r="D13" s="97" t="s">
        <v>10</v>
      </c>
      <c r="E13" s="91">
        <v>1.5</v>
      </c>
      <c r="F13" s="91"/>
      <c r="G13" s="91"/>
      <c r="H13" s="92" t="s">
        <v>129</v>
      </c>
      <c r="I13" s="92">
        <v>1</v>
      </c>
      <c r="J13" s="113"/>
      <c r="K13" s="92"/>
      <c r="L13" s="132" t="s">
        <v>140</v>
      </c>
    </row>
    <row r="14" spans="1:12">
      <c r="A14" s="90"/>
      <c r="B14" s="90"/>
      <c r="C14" s="91" t="s">
        <v>102</v>
      </c>
      <c r="D14" s="99" t="s">
        <v>69</v>
      </c>
      <c r="E14" s="91"/>
      <c r="F14" s="91">
        <v>1.5</v>
      </c>
      <c r="G14" s="91"/>
      <c r="H14" s="92" t="s">
        <v>130</v>
      </c>
      <c r="I14" s="92">
        <v>1</v>
      </c>
      <c r="J14" s="92"/>
      <c r="K14" s="92"/>
      <c r="L14" s="132" t="s">
        <v>140</v>
      </c>
    </row>
    <row r="15" spans="1:12">
      <c r="A15" s="90"/>
      <c r="B15" s="90"/>
      <c r="C15" s="91" t="s">
        <v>103</v>
      </c>
      <c r="D15" s="97" t="s">
        <v>10</v>
      </c>
      <c r="E15" s="91">
        <v>1</v>
      </c>
      <c r="F15" s="91"/>
      <c r="G15" s="91"/>
      <c r="H15" s="92" t="s">
        <v>131</v>
      </c>
      <c r="I15" s="92">
        <v>1</v>
      </c>
      <c r="J15" s="113">
        <v>1</v>
      </c>
      <c r="K15" s="92" t="s">
        <v>137</v>
      </c>
      <c r="L15" s="132" t="s">
        <v>140</v>
      </c>
    </row>
    <row r="16" spans="1:12">
      <c r="A16" s="108"/>
      <c r="B16" s="90"/>
      <c r="C16" s="109" t="s">
        <v>104</v>
      </c>
      <c r="D16" s="99" t="s">
        <v>69</v>
      </c>
      <c r="E16" s="91"/>
      <c r="F16" s="91">
        <v>2</v>
      </c>
      <c r="G16" s="91"/>
      <c r="H16" s="92" t="s">
        <v>132</v>
      </c>
      <c r="I16" s="92">
        <v>1</v>
      </c>
      <c r="J16" s="113">
        <v>1</v>
      </c>
      <c r="K16" s="92" t="s">
        <v>137</v>
      </c>
      <c r="L16" s="132" t="s">
        <v>140</v>
      </c>
    </row>
    <row r="17" spans="2:12">
      <c r="B17" s="90"/>
      <c r="C17" s="105" t="s">
        <v>105</v>
      </c>
      <c r="D17" s="97" t="s">
        <v>10</v>
      </c>
      <c r="E17" s="91">
        <v>2</v>
      </c>
      <c r="F17" s="91"/>
      <c r="G17" s="91"/>
      <c r="H17" s="106" t="s">
        <v>133</v>
      </c>
      <c r="I17" s="92">
        <v>1</v>
      </c>
      <c r="J17" s="113">
        <v>1</v>
      </c>
      <c r="K17" s="92" t="s">
        <v>137</v>
      </c>
      <c r="L17" s="132" t="s">
        <v>140</v>
      </c>
    </row>
    <row r="18" spans="2:12">
      <c r="B18" s="90"/>
      <c r="C18" s="105" t="s">
        <v>106</v>
      </c>
      <c r="D18" s="97" t="s">
        <v>10</v>
      </c>
      <c r="E18" s="91">
        <v>2</v>
      </c>
      <c r="F18" s="91"/>
      <c r="G18" s="91"/>
      <c r="H18" s="106" t="s">
        <v>134</v>
      </c>
      <c r="I18" s="92">
        <v>1</v>
      </c>
      <c r="J18" s="113">
        <v>1</v>
      </c>
      <c r="K18" s="92" t="s">
        <v>137</v>
      </c>
      <c r="L18" s="132" t="s">
        <v>140</v>
      </c>
    </row>
    <row r="19" spans="2:12">
      <c r="B19" s="90"/>
      <c r="C19" s="105" t="s">
        <v>107</v>
      </c>
      <c r="D19" s="91" t="s">
        <v>69</v>
      </c>
      <c r="E19" s="91">
        <v>2</v>
      </c>
      <c r="F19" s="91"/>
      <c r="G19" s="91"/>
      <c r="H19" s="92" t="s">
        <v>122</v>
      </c>
      <c r="I19" s="92"/>
      <c r="J19" s="92">
        <v>1</v>
      </c>
      <c r="K19" s="92"/>
    </row>
    <row r="20" spans="2:12">
      <c r="B20" s="90"/>
      <c r="C20" s="105" t="s">
        <v>108</v>
      </c>
      <c r="D20" s="91" t="s">
        <v>69</v>
      </c>
      <c r="E20" s="91"/>
      <c r="F20" s="91">
        <v>1</v>
      </c>
      <c r="G20" s="91" t="s">
        <v>115</v>
      </c>
      <c r="H20" s="92" t="s">
        <v>123</v>
      </c>
      <c r="I20" s="92"/>
      <c r="J20" s="92">
        <v>1</v>
      </c>
      <c r="K20" s="92"/>
    </row>
    <row r="21" spans="2:12">
      <c r="B21" s="90"/>
      <c r="C21" s="105" t="s">
        <v>109</v>
      </c>
      <c r="D21" s="97" t="s">
        <v>10</v>
      </c>
      <c r="E21" s="91">
        <v>1</v>
      </c>
      <c r="F21" s="91"/>
      <c r="G21" s="91"/>
      <c r="H21" s="92" t="s">
        <v>124</v>
      </c>
      <c r="I21" s="92"/>
      <c r="J21" s="92">
        <v>0.5</v>
      </c>
      <c r="K21" s="92"/>
      <c r="L21" s="132" t="s">
        <v>141</v>
      </c>
    </row>
    <row r="22" spans="2:12">
      <c r="H22" s="92" t="s">
        <v>125</v>
      </c>
      <c r="I22" s="92"/>
      <c r="J22" s="92">
        <v>1</v>
      </c>
      <c r="K22" s="92"/>
      <c r="L22" s="132" t="s">
        <v>140</v>
      </c>
    </row>
    <row r="23" spans="2:12">
      <c r="H23" s="92" t="s">
        <v>135</v>
      </c>
      <c r="I23" s="92"/>
      <c r="J23" s="92">
        <v>1</v>
      </c>
      <c r="K23" s="92"/>
      <c r="L23" s="132" t="s">
        <v>140</v>
      </c>
    </row>
  </sheetData>
  <mergeCells count="9">
    <mergeCell ref="H1:H2"/>
    <mergeCell ref="K1:K2"/>
    <mergeCell ref="I1:J1"/>
    <mergeCell ref="E1:F1"/>
    <mergeCell ref="A1:A2"/>
    <mergeCell ref="B1:B2"/>
    <mergeCell ref="C1:C2"/>
    <mergeCell ref="D1:D2"/>
    <mergeCell ref="G1:G2"/>
  </mergeCells>
  <phoneticPr fontId="2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35ADB3B6B38D44B9FD4F82A74267A4" ma:contentTypeVersion="9" ma:contentTypeDescription="新しいドキュメントを作成します。" ma:contentTypeScope="" ma:versionID="bacd1fce9675c073f23fdeb2819f6da1">
  <xsd:schema xmlns:xsd="http://www.w3.org/2001/XMLSchema" xmlns:xs="http://www.w3.org/2001/XMLSchema" xmlns:p="http://schemas.microsoft.com/office/2006/metadata/properties" xmlns:ns2="de0b4a09-61cb-4643-86b5-3a9180718865" xmlns:ns3="3e51f3ac-984e-4fbe-8c24-149f3d0ff5aa" targetNamespace="http://schemas.microsoft.com/office/2006/metadata/properties" ma:root="true" ma:fieldsID="ab78a8f8ac4c5ce8350728f028d029c1" ns2:_="" ns3:_="">
    <xsd:import namespace="de0b4a09-61cb-4643-86b5-3a9180718865"/>
    <xsd:import namespace="3e51f3ac-984e-4fbe-8c24-149f3d0ff5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0b4a09-61cb-4643-86b5-3a91807188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b4106613-dc79-443c-aa5d-d03480fae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1f3ac-984e-4fbe-8c24-149f3d0ff5a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f0907f9-edd8-4139-9ed2-6d7039bd3e4f}" ma:internalName="TaxCatchAll" ma:showField="CatchAllData" ma:web="3e51f3ac-984e-4fbe-8c24-149f3d0ff5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0b4a09-61cb-4643-86b5-3a9180718865">
      <Terms xmlns="http://schemas.microsoft.com/office/infopath/2007/PartnerControls"/>
    </lcf76f155ced4ddcb4097134ff3c332f>
    <TaxCatchAll xmlns="3e51f3ac-984e-4fbe-8c24-149f3d0ff5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7CE6F7-515E-41FF-9C40-E1E78F98FF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0b4a09-61cb-4643-86b5-3a9180718865"/>
    <ds:schemaRef ds:uri="3e51f3ac-984e-4fbe-8c24-149f3d0ff5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135064-6B4A-4E10-87DA-1443E965DD65}">
  <ds:schemaRefs>
    <ds:schemaRef ds:uri="http://purl.org/dc/elements/1.1/"/>
    <ds:schemaRef ds:uri="http://purl.org/dc/terms/"/>
    <ds:schemaRef ds:uri="http://schemas.microsoft.com/office/2006/metadata/properties"/>
    <ds:schemaRef ds:uri="de0b4a09-61cb-4643-86b5-3a9180718865"/>
    <ds:schemaRef ds:uri="http://schemas.microsoft.com/office/2006/documentManagement/types"/>
    <ds:schemaRef ds:uri="http://www.w3.org/XML/1998/namespace"/>
    <ds:schemaRef ds:uri="3e51f3ac-984e-4fbe-8c24-149f3d0ff5aa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D2074FC-776B-4DF6-A74C-4B8135DEB3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①履修登録申請書</vt:lpstr>
      <vt:lpstr>②数式用</vt:lpstr>
      <vt:lpstr>③マスター</vt:lpstr>
      <vt:lpstr>①履修登録申請書!Print_Area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下山 高嶺</dc:creator>
  <cp:keywords/>
  <dc:description/>
  <cp:lastModifiedBy>廣瀬 達也</cp:lastModifiedBy>
  <cp:revision/>
  <cp:lastPrinted>2024-03-22T08:29:33Z</cp:lastPrinted>
  <dcterms:created xsi:type="dcterms:W3CDTF">2015-06-05T18:19:34Z</dcterms:created>
  <dcterms:modified xsi:type="dcterms:W3CDTF">2025-03-19T02:09:49Z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0x010100A935ADB3B6B38D44B9FD4F82A74267A4</vt:lpwstr>
  </property>
  <property fmtid="{D5CDD505-2E9C-101B-9397-08002B2CF9AE}" pid="3" name="MediaServiceImageTags">
    <vt:lpwstr/>
  </property>
</Properties>
</file>