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1_生命医科学コース関係\2025（R7）\04_履修登録\04-1_春学期\04-1-2_履修登録申請書_配付版\"/>
    </mc:Choice>
  </mc:AlternateContent>
  <xr:revisionPtr revIDLastSave="0" documentId="13_ncr:1_{EA82FD82-11F6-4116-8815-F61A89488D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履修登録申請書" sheetId="4" r:id="rId1"/>
    <sheet name="②数式用" sheetId="5" r:id="rId2"/>
    <sheet name="③マスター" sheetId="2" r:id="rId3"/>
  </sheets>
  <definedNames>
    <definedName name="_xlnm.Print_Area" localSheetId="0">①履修登録申請書!$A$1:$L$55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" i="5" l="1"/>
  <c r="J19" i="4"/>
  <c r="F2" i="5" s="1"/>
  <c r="J21" i="4"/>
  <c r="H2" i="5" s="1"/>
  <c r="A2" i="5"/>
  <c r="B2" i="5"/>
  <c r="H34" i="4" l="1"/>
  <c r="J34" i="4" s="1"/>
  <c r="I32" i="4"/>
  <c r="J32" i="4" s="1"/>
  <c r="S2" i="5" s="1"/>
  <c r="I31" i="4"/>
  <c r="H31" i="4"/>
  <c r="I30" i="4"/>
  <c r="H30" i="4"/>
  <c r="I29" i="4"/>
  <c r="H29" i="4"/>
  <c r="I28" i="4"/>
  <c r="J28" i="4" s="1"/>
  <c r="O2" i="5" s="1"/>
  <c r="H27" i="4"/>
  <c r="J27" i="4" s="1"/>
  <c r="N2" i="5" s="1"/>
  <c r="I26" i="4"/>
  <c r="J26" i="4" s="1"/>
  <c r="M2" i="5" s="1"/>
  <c r="H25" i="4"/>
  <c r="J25" i="4" s="1"/>
  <c r="L2" i="5" s="1"/>
  <c r="I24" i="4"/>
  <c r="H24" i="4"/>
  <c r="I23" i="4"/>
  <c r="H23" i="4"/>
  <c r="I22" i="4"/>
  <c r="H22" i="4"/>
  <c r="I20" i="4"/>
  <c r="J20" i="4" s="1"/>
  <c r="G2" i="5" s="1"/>
  <c r="I18" i="4"/>
  <c r="J18" i="4" s="1"/>
  <c r="E2" i="5" s="1"/>
  <c r="H17" i="4"/>
  <c r="J17" i="4" s="1"/>
  <c r="D2" i="5" s="1"/>
  <c r="H16" i="4"/>
  <c r="J16" i="4" s="1"/>
  <c r="T2" i="5" l="1"/>
  <c r="U2" i="5"/>
  <c r="C2" i="5"/>
  <c r="J22" i="4"/>
  <c r="I2" i="5" s="1"/>
  <c r="J23" i="4"/>
  <c r="J2" i="5" s="1"/>
  <c r="J24" i="4"/>
  <c r="K2" i="5" s="1"/>
  <c r="J29" i="4"/>
  <c r="P2" i="5" s="1"/>
  <c r="J30" i="4"/>
  <c r="Q2" i="5" s="1"/>
  <c r="J31" i="4"/>
  <c r="R2" i="5" s="1"/>
  <c r="G3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下山　高嶺</author>
  </authors>
  <commentList>
    <comment ref="H19" authorId="0" shapeId="0" xr:uid="{60B33E91-BAD7-4A37-83D3-D6104D48557E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I19" authorId="0" shapeId="0" xr:uid="{52036C02-1F0C-439A-8593-56891AE02762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I20" authorId="1" shapeId="0" xr:uid="{A5F7801C-441E-4D7C-AC6B-C8D2FEB415D5}">
      <text>
        <r>
          <rPr>
            <b/>
            <sz val="9"/>
            <color indexed="81"/>
            <rFont val="MS P ゴシック"/>
            <family val="3"/>
            <charset val="128"/>
          </rPr>
          <t>数式変更あり</t>
        </r>
      </text>
    </comment>
    <comment ref="H21" authorId="0" shapeId="0" xr:uid="{89ACCD19-2DE5-4F12-9DC4-2512F5CEDA56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I21" authorId="0" shapeId="0" xr:uid="{D5E50559-7D78-46E9-943C-106E75D03F7D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</commentList>
</comments>
</file>

<file path=xl/sharedStrings.xml><?xml version="1.0" encoding="utf-8"?>
<sst xmlns="http://schemas.openxmlformats.org/spreadsheetml/2006/main" count="118" uniqueCount="67">
  <si>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3"/>
  </si>
  <si>
    <t>学籍番号</t>
    <rPh sb="0" eb="2">
      <t>ガクセキ</t>
    </rPh>
    <rPh sb="2" eb="4">
      <t>バンゴウ</t>
    </rPh>
    <phoneticPr fontId="3"/>
  </si>
  <si>
    <t>氏名</t>
    <rPh sb="0" eb="2">
      <t>シメイ</t>
    </rPh>
    <phoneticPr fontId="3"/>
  </si>
  <si>
    <t>記</t>
    <rPh sb="0" eb="1">
      <t>キ</t>
    </rPh>
    <phoneticPr fontId="3"/>
  </si>
  <si>
    <t>科目区分</t>
    <rPh sb="0" eb="2">
      <t>カモク</t>
    </rPh>
    <rPh sb="2" eb="4">
      <t>クブン</t>
    </rPh>
    <phoneticPr fontId="3"/>
  </si>
  <si>
    <t>科目名</t>
    <rPh sb="0" eb="3">
      <t>カモクメイ</t>
    </rPh>
    <phoneticPr fontId="3"/>
  </si>
  <si>
    <t>必修／選択</t>
    <rPh sb="0" eb="2">
      <t>ヒッシュウ</t>
    </rPh>
    <rPh sb="3" eb="5">
      <t>センタク</t>
    </rPh>
    <phoneticPr fontId="3"/>
  </si>
  <si>
    <t>単位数</t>
    <rPh sb="0" eb="3">
      <t>タンイスウ</t>
    </rPh>
    <phoneticPr fontId="3"/>
  </si>
  <si>
    <t>履修登録</t>
    <rPh sb="0" eb="2">
      <t>リシュウ</t>
    </rPh>
    <rPh sb="2" eb="4">
      <t>トウロク</t>
    </rPh>
    <phoneticPr fontId="3"/>
  </si>
  <si>
    <t>備考</t>
    <rPh sb="0" eb="2">
      <t>ビコウ</t>
    </rPh>
    <phoneticPr fontId="3"/>
  </si>
  <si>
    <t>学域GS
科目</t>
    <rPh sb="0" eb="2">
      <t>ガクイキ</t>
    </rPh>
    <rPh sb="5" eb="7">
      <t>カモク</t>
    </rPh>
    <phoneticPr fontId="3"/>
  </si>
  <si>
    <t>医薬科学基礎実習</t>
    <rPh sb="0" eb="2">
      <t>イヤク</t>
    </rPh>
    <rPh sb="2" eb="4">
      <t>カガク</t>
    </rPh>
    <rPh sb="4" eb="6">
      <t>キソ</t>
    </rPh>
    <rPh sb="6" eb="8">
      <t>ジッシュウ</t>
    </rPh>
    <phoneticPr fontId="1"/>
  </si>
  <si>
    <t>必修</t>
    <rPh sb="0" eb="2">
      <t>ヒッシュウ</t>
    </rPh>
    <phoneticPr fontId="3"/>
  </si>
  <si>
    <t>学域GS
言語科目</t>
    <rPh sb="0" eb="2">
      <t>ガクイキ</t>
    </rPh>
    <rPh sb="5" eb="7">
      <t>ゲンゴ</t>
    </rPh>
    <rPh sb="7" eb="9">
      <t>カモク</t>
    </rPh>
    <phoneticPr fontId="3"/>
  </si>
  <si>
    <t>医薬科学英語Ⅰ</t>
    <rPh sb="0" eb="2">
      <t>イヤク</t>
    </rPh>
    <rPh sb="2" eb="4">
      <t>カガク</t>
    </rPh>
    <rPh sb="4" eb="6">
      <t>エイゴ</t>
    </rPh>
    <phoneticPr fontId="1"/>
  </si>
  <si>
    <t>医薬科学英語Ⅱ</t>
    <rPh sb="0" eb="2">
      <t>イヤク</t>
    </rPh>
    <rPh sb="2" eb="4">
      <t>カガク</t>
    </rPh>
    <rPh sb="4" eb="6">
      <t>エイゴ</t>
    </rPh>
    <phoneticPr fontId="1"/>
  </si>
  <si>
    <t>専門共通科目</t>
    <rPh sb="0" eb="2">
      <t>センモン</t>
    </rPh>
    <rPh sb="2" eb="4">
      <t>キョウツウ</t>
    </rPh>
    <rPh sb="4" eb="6">
      <t>カモク</t>
    </rPh>
    <phoneticPr fontId="3"/>
  </si>
  <si>
    <t>医薬科学基礎ローテーション実習
（生命医科学コース）ⅠＡ</t>
    <rPh sb="17" eb="19">
      <t>セイメイ</t>
    </rPh>
    <rPh sb="19" eb="21">
      <t>イカ</t>
    </rPh>
    <rPh sb="21" eb="22">
      <t>ガク</t>
    </rPh>
    <phoneticPr fontId="2"/>
  </si>
  <si>
    <t>医薬科学基礎ローテーション実習
（生命医科学コース）ⅡＡ</t>
    <rPh sb="17" eb="19">
      <t>セイメイ</t>
    </rPh>
    <rPh sb="19" eb="21">
      <t>イカ</t>
    </rPh>
    <rPh sb="21" eb="22">
      <t>ガク</t>
    </rPh>
    <phoneticPr fontId="2"/>
  </si>
  <si>
    <t>コース専門科目</t>
    <rPh sb="3" eb="5">
      <t>センモン</t>
    </rPh>
    <rPh sb="5" eb="7">
      <t>カモク</t>
    </rPh>
    <phoneticPr fontId="3"/>
  </si>
  <si>
    <t>人体解剖学Ⅰ</t>
    <rPh sb="0" eb="5">
      <t>カイボウガク</t>
    </rPh>
    <phoneticPr fontId="2"/>
  </si>
  <si>
    <t>必修</t>
    <rPh sb="0" eb="2">
      <t>ヒッシュウ</t>
    </rPh>
    <phoneticPr fontId="2"/>
  </si>
  <si>
    <t>人体解剖学Ⅱ</t>
    <rPh sb="0" eb="5">
      <t>カイボウガク</t>
    </rPh>
    <phoneticPr fontId="2"/>
  </si>
  <si>
    <t>選択</t>
    <rPh sb="0" eb="2">
      <t>センタク</t>
    </rPh>
    <phoneticPr fontId="2"/>
  </si>
  <si>
    <t>組織学Ⅰ</t>
    <rPh sb="0" eb="3">
      <t>ソシキガク</t>
    </rPh>
    <phoneticPr fontId="2"/>
  </si>
  <si>
    <t>神経解剖学Ⅰ</t>
    <rPh sb="0" eb="2">
      <t>シンケイ</t>
    </rPh>
    <rPh sb="2" eb="4">
      <t>カイボウ</t>
    </rPh>
    <rPh sb="4" eb="5">
      <t>ガク</t>
    </rPh>
    <phoneticPr fontId="2"/>
  </si>
  <si>
    <t>神経解剖学Ⅱ</t>
    <rPh sb="0" eb="2">
      <t>シンケイ</t>
    </rPh>
    <rPh sb="2" eb="4">
      <t>カイボウ</t>
    </rPh>
    <rPh sb="4" eb="5">
      <t>ガク</t>
    </rPh>
    <phoneticPr fontId="2"/>
  </si>
  <si>
    <t>発生学Ⅰ</t>
    <rPh sb="0" eb="3">
      <t>ハッセイガク</t>
    </rPh>
    <phoneticPr fontId="2"/>
  </si>
  <si>
    <t>発生学Ⅱ</t>
    <rPh sb="0" eb="3">
      <t>ハッセイガク</t>
    </rPh>
    <phoneticPr fontId="2"/>
  </si>
  <si>
    <t>生化学Ⅰ</t>
    <rPh sb="0" eb="3">
      <t>Ⅰ</t>
    </rPh>
    <phoneticPr fontId="2"/>
  </si>
  <si>
    <t>生化学Ⅱ</t>
    <rPh sb="0" eb="3">
      <t>Ⅰ</t>
    </rPh>
    <phoneticPr fontId="2"/>
  </si>
  <si>
    <t>生化学Ⅲ</t>
    <rPh sb="0" eb="3">
      <t>Ⅰ</t>
    </rPh>
    <phoneticPr fontId="2"/>
  </si>
  <si>
    <t>生化学Ⅳ</t>
    <rPh sb="0" eb="3">
      <t>Ⅰ</t>
    </rPh>
    <phoneticPr fontId="2"/>
  </si>
  <si>
    <t>脳神経医学</t>
  </si>
  <si>
    <t>○</t>
    <phoneticPr fontId="3"/>
  </si>
  <si>
    <t>医薬科学類・生命医科学コース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3" eb="15">
      <t>カガク</t>
    </rPh>
    <rPh sb="15" eb="16">
      <t>ルイ</t>
    </rPh>
    <rPh sb="17" eb="19">
      <t>セイメイ</t>
    </rPh>
    <rPh sb="19" eb="22">
      <t>イカガクリシュウトウロクシンセイショ</t>
    </rPh>
    <phoneticPr fontId="3"/>
  </si>
  <si>
    <t>Q1</t>
    <phoneticPr fontId="3"/>
  </si>
  <si>
    <t>Q2</t>
    <phoneticPr fontId="3"/>
  </si>
  <si>
    <t>-</t>
    <phoneticPr fontId="3"/>
  </si>
  <si>
    <t>Q1計算用</t>
    <rPh sb="2" eb="5">
      <t>ケイサンヨウ</t>
    </rPh>
    <phoneticPr fontId="3"/>
  </si>
  <si>
    <t>Q2計算用</t>
    <rPh sb="2" eb="5">
      <t>ケイサンヨウ</t>
    </rPh>
    <phoneticPr fontId="3"/>
  </si>
  <si>
    <t>提出先：医薬保健系事務部学生課医薬科学学務係（宝町キャンパス）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タカラマチ</t>
    </rPh>
    <phoneticPr fontId="3"/>
  </si>
  <si>
    <t>E-mail：iyaku-gaku@adm.kanazawa-u.ac.jp</t>
    <phoneticPr fontId="3"/>
  </si>
  <si>
    <t>共通教育科目</t>
    <rPh sb="0" eb="2">
      <t>キョウツウ</t>
    </rPh>
    <rPh sb="2" eb="4">
      <t>キョウイク</t>
    </rPh>
    <rPh sb="4" eb="6">
      <t>カモク</t>
    </rPh>
    <phoneticPr fontId="3"/>
  </si>
  <si>
    <t>単位</t>
    <rPh sb="0" eb="2">
      <t>タンイ</t>
    </rPh>
    <phoneticPr fontId="3"/>
  </si>
  <si>
    <t>提出日</t>
    <rPh sb="0" eb="2">
      <t>テイシュツ</t>
    </rPh>
    <rPh sb="2" eb="3">
      <t>ビ</t>
    </rPh>
    <phoneticPr fontId="3"/>
  </si>
  <si>
    <r>
      <t>※履修登録単位数の上限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11" eb="14">
      <t>タイショウガイ</t>
    </rPh>
    <phoneticPr fontId="3"/>
  </si>
  <si>
    <r>
      <t>　下表に，</t>
    </r>
    <r>
      <rPr>
        <u/>
        <sz val="10"/>
        <color rgb="FFFF0000"/>
        <rFont val="Yu Gothic"/>
        <family val="3"/>
        <charset val="128"/>
        <scheme val="minor"/>
      </rPr>
      <t>Q1，Q2で履修登録済（予定を含む）</t>
    </r>
    <r>
      <rPr>
        <sz val="10"/>
        <color rgb="FFFF0000"/>
        <rFont val="Yu Gothic"/>
        <family val="2"/>
        <scheme val="minor"/>
      </rPr>
      <t>の共通教育科目名と単位数を入力してください。</t>
    </r>
    <rPh sb="1" eb="3">
      <t>カヒョウ</t>
    </rPh>
    <rPh sb="11" eb="13">
      <t>リシュウ</t>
    </rPh>
    <rPh sb="13" eb="15">
      <t>トウロク</t>
    </rPh>
    <rPh sb="15" eb="16">
      <t>スミ</t>
    </rPh>
    <rPh sb="17" eb="19">
      <t>ヨテイ</t>
    </rPh>
    <rPh sb="20" eb="21">
      <t>フク</t>
    </rPh>
    <rPh sb="24" eb="26">
      <t>キョウツウ</t>
    </rPh>
    <rPh sb="26" eb="28">
      <t>キョウイク</t>
    </rPh>
    <rPh sb="28" eb="30">
      <t>カモク</t>
    </rPh>
    <rPh sb="30" eb="31">
      <t>メイ</t>
    </rPh>
    <rPh sb="32" eb="35">
      <t>タンイスウ</t>
    </rPh>
    <rPh sb="36" eb="38">
      <t>ニュウリョク</t>
    </rPh>
    <phoneticPr fontId="3"/>
  </si>
  <si>
    <t>Q1・Q2</t>
    <phoneticPr fontId="3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</si>
  <si>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（上限の対象科目のみ・</t>
    </r>
    <r>
      <rPr>
        <b/>
        <u/>
        <sz val="9"/>
        <color theme="1"/>
        <rFont val="Yu Gothic"/>
        <family val="3"/>
        <charset val="128"/>
        <scheme val="minor"/>
      </rPr>
      <t>共通教育科目含む</t>
    </r>
    <r>
      <rPr>
        <b/>
        <sz val="9"/>
        <color theme="1"/>
        <rFont val="Yu Gothic"/>
        <family val="3"/>
        <charset val="128"/>
        <scheme val="minor"/>
      </rPr>
      <t>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rPh sb="16" eb="18">
      <t>キョウツウ</t>
    </rPh>
    <rPh sb="18" eb="20">
      <t>キョウイク</t>
    </rPh>
    <rPh sb="20" eb="22">
      <t>カモク</t>
    </rPh>
    <rPh sb="22" eb="23">
      <t>フク</t>
    </rPh>
    <phoneticPr fontId="3"/>
  </si>
  <si>
    <t>※Q2，Q3で各1単位</t>
    <rPh sb="7" eb="8">
      <t>カク</t>
    </rPh>
    <rPh sb="9" eb="11">
      <t>タンイ</t>
    </rPh>
    <phoneticPr fontId="3"/>
  </si>
  <si>
    <t>　（Q2で，下表に入力しなかった科目を履修登録しても構いませんが，合計24単位以内にしてください。）</t>
    <rPh sb="6" eb="8">
      <t>カヒョウ</t>
    </rPh>
    <rPh sb="9" eb="11">
      <t>ニュウリョク</t>
    </rPh>
    <rPh sb="33" eb="35">
      <t>ゴウケイ</t>
    </rPh>
    <phoneticPr fontId="3"/>
  </si>
  <si>
    <r>
      <t>※Q1～Q4で計1単位
　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phoneticPr fontId="3"/>
  </si>
  <si>
    <t>※Q2～Q4で計5単位
　Q2は2単位分とカウント</t>
    <rPh sb="7" eb="8">
      <t>ケイ</t>
    </rPh>
    <rPh sb="9" eb="11">
      <t>タンイ</t>
    </rPh>
    <rPh sb="17" eb="19">
      <t>タンイ</t>
    </rPh>
    <rPh sb="19" eb="20">
      <t>ブン</t>
    </rPh>
    <phoneticPr fontId="3"/>
  </si>
  <si>
    <t>医薬科学研究者養成Ⅰ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3"/>
  </si>
  <si>
    <r>
      <t>　</t>
    </r>
    <r>
      <rPr>
        <b/>
        <sz val="10"/>
        <color rgb="FFFF0000"/>
        <rFont val="Yu Gothic"/>
        <family val="3"/>
        <charset val="128"/>
        <scheme val="minor"/>
      </rPr>
      <t>【</t>
    </r>
    <r>
      <rPr>
        <b/>
        <u/>
        <sz val="10"/>
        <color rgb="FFFF0000"/>
        <rFont val="Yu Gothic"/>
        <family val="3"/>
        <charset val="128"/>
        <scheme val="minor"/>
      </rPr>
      <t>共通教育科目の履修登録は学務情報システムから行ってください。</t>
    </r>
    <r>
      <rPr>
        <b/>
        <sz val="10"/>
        <color rgb="FFFF0000"/>
        <rFont val="Yu Gothic"/>
        <family val="3"/>
        <charset val="128"/>
        <scheme val="minor"/>
      </rPr>
      <t>】</t>
    </r>
    <rPh sb="14" eb="16">
      <t>ガクム</t>
    </rPh>
    <rPh sb="16" eb="18">
      <t>ジョウホウ</t>
    </rPh>
    <rPh sb="24" eb="25">
      <t>オコナ</t>
    </rPh>
    <phoneticPr fontId="3"/>
  </si>
  <si>
    <t>※オレンジのセルが入力箇所です。</t>
    <phoneticPr fontId="7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</si>
  <si>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「保留」科目の該当者は，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単位の修得へ向けて，4月中旬までに必ず科目担当教員に連絡を取り，指示を仰いでください。</t>
    </r>
    <phoneticPr fontId="3"/>
  </si>
  <si>
    <t>共通教育科目①</t>
    <rPh sb="0" eb="2">
      <t>キョウツウ</t>
    </rPh>
    <rPh sb="2" eb="4">
      <t>キョウイク</t>
    </rPh>
    <rPh sb="4" eb="6">
      <t>カモク</t>
    </rPh>
    <phoneticPr fontId="3"/>
  </si>
  <si>
    <t>共通教育科目②</t>
    <rPh sb="0" eb="2">
      <t>キョウツウ</t>
    </rPh>
    <rPh sb="2" eb="4">
      <t>キョウイク</t>
    </rPh>
    <rPh sb="4" eb="6">
      <t>カモク</t>
    </rPh>
    <phoneticPr fontId="3"/>
  </si>
  <si>
    <t>Q1・Q2合計</t>
    <rPh sb="5" eb="7">
      <t>ゴウケイ</t>
    </rPh>
    <phoneticPr fontId="3"/>
  </si>
  <si>
    <t>・共通教育科目の履修登録は、基幹教育学務係からの指示に従い，学務情報サービスから行ってください。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rPh sb="30" eb="32">
      <t>ガクム</t>
    </rPh>
    <rPh sb="32" eb="34">
      <t>ジョウホウ</t>
    </rPh>
    <rPh sb="40" eb="41">
      <t>オコナ</t>
    </rPh>
    <phoneticPr fontId="3"/>
  </si>
  <si>
    <t>Q1～Q3で各0.67単位</t>
    <rPh sb="6" eb="7">
      <t>カク</t>
    </rPh>
    <rPh sb="11" eb="13">
      <t>タンイ</t>
    </rPh>
    <phoneticPr fontId="3"/>
  </si>
  <si>
    <t>生命情報科学</t>
    <rPh sb="0" eb="6">
      <t>セイメイジョウホウカガク</t>
    </rPh>
    <phoneticPr fontId="3"/>
  </si>
  <si>
    <t>　私は，令和7年度2年次春学期（第1クォーター及び第2クォーター）について，下記のとおり履修登録を申請します。</t>
    <rPh sb="1" eb="2">
      <t>ワタシ</t>
    </rPh>
    <rPh sb="4" eb="6">
      <t>レイワ</t>
    </rPh>
    <rPh sb="7" eb="8">
      <t>ネン</t>
    </rPh>
    <rPh sb="8" eb="9">
      <t>ド</t>
    </rPh>
    <rPh sb="10" eb="12">
      <t>ネンジ</t>
    </rPh>
    <rPh sb="12" eb="13">
      <t>ハル</t>
    </rPh>
    <rPh sb="13" eb="15">
      <t>ガッキ</t>
    </rPh>
    <rPh sb="16" eb="17">
      <t>ダイ</t>
    </rPh>
    <rPh sb="23" eb="24">
      <t>オヨ</t>
    </rPh>
    <rPh sb="25" eb="26">
      <t>ダイ</t>
    </rPh>
    <rPh sb="38" eb="40">
      <t>カキ</t>
    </rPh>
    <rPh sb="44" eb="46">
      <t>リシュウ</t>
    </rPh>
    <rPh sb="46" eb="48">
      <t>トウロク</t>
    </rPh>
    <rPh sb="49" eb="51">
      <t>シンセイ</t>
    </rPh>
    <phoneticPr fontId="3"/>
  </si>
  <si>
    <t>提出期限：4月3日（木）17時00分【厳守】</t>
    <rPh sb="0" eb="2">
      <t>テイシュツ</t>
    </rPh>
    <rPh sb="2" eb="4">
      <t>キゲン</t>
    </rPh>
    <rPh sb="6" eb="7">
      <t>ガツ</t>
    </rPh>
    <rPh sb="8" eb="9">
      <t>ニチ</t>
    </rPh>
    <rPh sb="10" eb="11">
      <t>モク</t>
    </rPh>
    <rPh sb="14" eb="15">
      <t>ジ</t>
    </rPh>
    <rPh sb="17" eb="18">
      <t>フン</t>
    </rPh>
    <rPh sb="19" eb="21">
      <t>ゲンシュ</t>
    </rPh>
    <phoneticPr fontId="3"/>
  </si>
  <si>
    <r>
      <t>・</t>
    </r>
    <r>
      <rPr>
        <b/>
        <u/>
        <sz val="10"/>
        <color theme="1"/>
        <rFont val="Yu Gothic"/>
        <family val="3"/>
        <charset val="128"/>
        <scheme val="minor"/>
      </rPr>
      <t>春学期（Q1，Q2）の履修登録単位数の上限は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合計24単位</t>
    </r>
    <r>
      <rPr>
        <b/>
        <u/>
        <sz val="10"/>
        <color theme="1"/>
        <rFont val="Yu Gothic"/>
        <family val="3"/>
        <charset val="128"/>
        <scheme val="minor"/>
      </rPr>
      <t>です。</t>
    </r>
    <r>
      <rPr>
        <sz val="10"/>
        <color theme="1"/>
        <rFont val="Yu Gothic"/>
        <family val="3"/>
        <charset val="128"/>
        <scheme val="minor"/>
      </rPr>
      <t>必修科目（上限の対象科目15.84単位）を全て
　履修した場合，選択科目及び共通教育科目の中から</t>
    </r>
    <r>
      <rPr>
        <b/>
        <sz val="10"/>
        <color theme="1"/>
        <rFont val="Yu Gothic"/>
        <family val="3"/>
        <charset val="128"/>
        <scheme val="minor"/>
      </rPr>
      <t>8.16単位分</t>
    </r>
    <r>
      <rPr>
        <sz val="10"/>
        <color theme="1"/>
        <rFont val="Yu Gothic"/>
        <family val="3"/>
        <charset val="128"/>
        <scheme val="minor"/>
      </rPr>
      <t>の履修登録をすることができます。</t>
    </r>
    <r>
      <rPr>
        <b/>
        <u/>
        <sz val="10"/>
        <color theme="1"/>
        <rFont val="Yu Gothic"/>
        <family val="3"/>
        <charset val="128"/>
        <scheme val="minor"/>
      </rPr>
      <t xml:space="preserve">上限を超え
</t>
    </r>
    <r>
      <rPr>
        <b/>
        <sz val="10"/>
        <color theme="1"/>
        <rFont val="Yu Gothic"/>
        <family val="3"/>
        <charset val="128"/>
        <scheme val="minor"/>
      </rPr>
      <t>　</t>
    </r>
    <r>
      <rPr>
        <b/>
        <u/>
        <sz val="10"/>
        <color theme="1"/>
        <rFont val="Yu Gothic"/>
        <family val="3"/>
        <charset val="128"/>
        <scheme val="minor"/>
      </rPr>
      <t>ないよう，各自で十分に確認をお願いします。</t>
    </r>
    <rPh sb="1" eb="2">
      <t>ハル</t>
    </rPh>
    <rPh sb="2" eb="4">
      <t>ガッキ</t>
    </rPh>
    <rPh sb="12" eb="14">
      <t>リシュウ</t>
    </rPh>
    <rPh sb="14" eb="16">
      <t>トウロク</t>
    </rPh>
    <rPh sb="16" eb="18">
      <t>タンイ</t>
    </rPh>
    <rPh sb="18" eb="19">
      <t>スウ</t>
    </rPh>
    <rPh sb="20" eb="22">
      <t>ジョウゲン</t>
    </rPh>
    <rPh sb="23" eb="25">
      <t>ゴウケイ</t>
    </rPh>
    <rPh sb="27" eb="29">
      <t>タンイ</t>
    </rPh>
    <rPh sb="32" eb="34">
      <t>ヒッシュウ</t>
    </rPh>
    <rPh sb="34" eb="36">
      <t>カモク</t>
    </rPh>
    <rPh sb="37" eb="39">
      <t>ジョウゲン</t>
    </rPh>
    <rPh sb="40" eb="42">
      <t>タイショウ</t>
    </rPh>
    <rPh sb="42" eb="44">
      <t>カモク</t>
    </rPh>
    <rPh sb="49" eb="51">
      <t>タンイ</t>
    </rPh>
    <rPh sb="53" eb="54">
      <t>スベ</t>
    </rPh>
    <rPh sb="57" eb="59">
      <t>リシュウ</t>
    </rPh>
    <rPh sb="61" eb="63">
      <t>バアイ</t>
    </rPh>
    <rPh sb="68" eb="69">
      <t>オヨ</t>
    </rPh>
    <rPh sb="70" eb="72">
      <t>キョウツウ</t>
    </rPh>
    <rPh sb="72" eb="74">
      <t>キョウイク</t>
    </rPh>
    <rPh sb="74" eb="76">
      <t>カモク</t>
    </rPh>
    <rPh sb="77" eb="78">
      <t>ナカ</t>
    </rPh>
    <rPh sb="87" eb="88">
      <t>ブン</t>
    </rPh>
    <rPh sb="89" eb="91">
      <t>リシュウ</t>
    </rPh>
    <rPh sb="91" eb="93">
      <t>トウロク</t>
    </rPh>
    <rPh sb="103" eb="105">
      <t>ジョウゲン</t>
    </rPh>
    <rPh sb="104" eb="106">
      <t>ジョウゲン</t>
    </rPh>
    <rPh sb="107" eb="108">
      <t>コ</t>
    </rPh>
    <rPh sb="115" eb="117">
      <t>カクジ</t>
    </rPh>
    <rPh sb="119" eb="121">
      <t>ジュウブン</t>
    </rPh>
    <rPh sb="122" eb="124">
      <t>カクニン</t>
    </rPh>
    <rPh sb="126" eb="127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</si>
</sst>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8"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u/>
      <sz val="10"/>
      <color rgb="FFFF000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ashDotDot">
        <color auto="1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dashDotDot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4" fillId="0" borderId="0" xfId="0" applyFont="1"/>
    <xf numFmtId="0" fontId="0" fillId="0" borderId="3" xfId="0" applyBorder="1" applyAlignment="1">
      <alignment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7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13" fillId="0" borderId="24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22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27" xfId="0" applyBorder="1"/>
    <xf numFmtId="0" fontId="4" fillId="0" borderId="27" xfId="0" applyFont="1" applyBorder="1"/>
    <xf numFmtId="0" fontId="16" fillId="0" borderId="27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17" fillId="0" borderId="28" xfId="0" applyFont="1" applyBorder="1"/>
    <xf numFmtId="0" fontId="0" fillId="0" borderId="29" xfId="0" applyBorder="1"/>
    <xf numFmtId="0" fontId="4" fillId="0" borderId="29" xfId="0" applyFont="1" applyBorder="1"/>
    <xf numFmtId="0" fontId="16" fillId="0" borderId="29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0" fillId="0" borderId="30" xfId="0" applyBorder="1"/>
    <xf numFmtId="0" fontId="17" fillId="0" borderId="31" xfId="0" applyFont="1" applyBorder="1"/>
    <xf numFmtId="0" fontId="0" fillId="0" borderId="32" xfId="0" applyBorder="1"/>
    <xf numFmtId="0" fontId="21" fillId="0" borderId="33" xfId="0" applyFont="1" applyBorder="1"/>
    <xf numFmtId="0" fontId="0" fillId="0" borderId="34" xfId="0" applyBorder="1"/>
    <xf numFmtId="0" fontId="4" fillId="0" borderId="34" xfId="0" applyFont="1" applyBorder="1"/>
    <xf numFmtId="0" fontId="16" fillId="0" borderId="34" xfId="0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0" fontId="0" fillId="0" borderId="35" xfId="0" applyBorder="1"/>
    <xf numFmtId="0" fontId="21" fillId="0" borderId="0" xfId="0" applyFont="1"/>
    <xf numFmtId="0" fontId="0" fillId="0" borderId="0" xfId="0" applyAlignment="1">
      <alignment horizontal="center" wrapText="1"/>
    </xf>
    <xf numFmtId="0" fontId="24" fillId="0" borderId="0" xfId="0" applyFont="1" applyAlignment="1">
      <alignment horizontal="right"/>
    </xf>
    <xf numFmtId="0" fontId="16" fillId="0" borderId="16" xfId="0" applyFont="1" applyBorder="1" applyAlignment="1">
      <alignment vertical="center"/>
    </xf>
    <xf numFmtId="0" fontId="0" fillId="0" borderId="1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16" fillId="0" borderId="0" xfId="0" applyFont="1" applyAlignment="1">
      <alignment vertical="center"/>
    </xf>
    <xf numFmtId="0" fontId="4" fillId="0" borderId="44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0" fillId="0" borderId="20" xfId="0" applyBorder="1" applyAlignment="1">
      <alignment wrapText="1"/>
    </xf>
    <xf numFmtId="0" fontId="9" fillId="0" borderId="20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24" xfId="0" applyFont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8" fillId="0" borderId="8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16" xfId="0" applyFont="1" applyBorder="1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176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8" fillId="3" borderId="43" xfId="0" applyFont="1" applyFill="1" applyBorder="1" applyAlignment="1" applyProtection="1">
      <alignment horizontal="righ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3" borderId="42" xfId="0" applyFill="1" applyBorder="1" applyAlignment="1" applyProtection="1">
      <alignment horizontal="left" vertical="center"/>
      <protection locked="0"/>
    </xf>
    <xf numFmtId="0" fontId="22" fillId="3" borderId="14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1548-F78C-418E-94F0-CC4FE9982331}">
  <dimension ref="B1:K55"/>
  <sheetViews>
    <sheetView showGridLines="0" tabSelected="1" view="pageBreakPreview" zoomScaleNormal="100" zoomScaleSheetLayoutView="100" workbookViewId="0">
      <pane ySplit="15" topLeftCell="A37" activePane="bottomLeft" state="frozen"/>
      <selection pane="bottomLeft" activeCell="K43" sqref="K43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6" width="5.625" customWidth="1"/>
    <col min="7" max="7" width="9" customWidth="1"/>
    <col min="8" max="10" width="9" hidden="1" customWidth="1"/>
    <col min="11" max="11" width="24.5" customWidth="1"/>
    <col min="12" max="12" width="2.5" customWidth="1"/>
  </cols>
  <sheetData>
    <row r="1" spans="2:11">
      <c r="K1" s="80" t="s">
        <v>56</v>
      </c>
    </row>
    <row r="2" spans="2:11" ht="7.5" customHeight="1"/>
    <row r="3" spans="2:11" ht="27" customHeight="1">
      <c r="B3" s="141" t="s">
        <v>35</v>
      </c>
      <c r="C3" s="142"/>
      <c r="D3" s="142"/>
      <c r="E3" s="142"/>
      <c r="F3" s="142"/>
      <c r="G3" s="142"/>
      <c r="H3" s="142"/>
      <c r="I3" s="142"/>
      <c r="J3" s="142"/>
      <c r="K3" s="142"/>
    </row>
    <row r="4" spans="2:11" ht="7.5" customHeight="1"/>
    <row r="5" spans="2:11">
      <c r="B5" t="s">
        <v>0</v>
      </c>
    </row>
    <row r="6" spans="2:11" ht="7.5" customHeight="1"/>
    <row r="7" spans="2:11">
      <c r="G7" s="69" t="s">
        <v>45</v>
      </c>
      <c r="H7" s="1"/>
      <c r="I7" s="1"/>
      <c r="J7" s="1"/>
      <c r="K7" s="150"/>
    </row>
    <row r="8" spans="2:11">
      <c r="G8" s="69" t="s">
        <v>1</v>
      </c>
      <c r="H8" s="1"/>
      <c r="I8" s="1"/>
      <c r="J8" s="1"/>
      <c r="K8" s="151"/>
    </row>
    <row r="9" spans="2:11">
      <c r="G9" s="70" t="s">
        <v>2</v>
      </c>
      <c r="H9" s="2"/>
      <c r="I9" s="2"/>
      <c r="J9" s="2"/>
      <c r="K9" s="152"/>
    </row>
    <row r="10" spans="2:11">
      <c r="E10" s="7"/>
      <c r="F10" s="7"/>
      <c r="G10" s="7"/>
      <c r="H10" s="7"/>
      <c r="I10" s="7"/>
      <c r="J10" s="73"/>
      <c r="K10" s="7"/>
    </row>
    <row r="11" spans="2:11" ht="37.5" customHeight="1">
      <c r="B11" s="143" t="s">
        <v>64</v>
      </c>
      <c r="C11" s="143"/>
      <c r="D11" s="143"/>
      <c r="E11" s="143"/>
      <c r="F11" s="143"/>
      <c r="G11" s="143"/>
      <c r="H11" s="143"/>
      <c r="I11" s="143"/>
      <c r="J11" s="143"/>
      <c r="K11" s="143"/>
    </row>
    <row r="12" spans="2:11" ht="13.5" customHeight="1">
      <c r="E12" s="7"/>
      <c r="F12" s="7"/>
      <c r="G12" s="7"/>
      <c r="H12" s="7"/>
      <c r="I12" s="7"/>
      <c r="J12" s="73"/>
      <c r="K12" s="7"/>
    </row>
    <row r="13" spans="2:11">
      <c r="B13" s="144" t="s">
        <v>3</v>
      </c>
      <c r="C13" s="144"/>
      <c r="D13" s="144"/>
      <c r="E13" s="144"/>
      <c r="F13" s="144"/>
      <c r="G13" s="144"/>
      <c r="H13" s="144"/>
      <c r="I13" s="144"/>
      <c r="J13" s="144"/>
      <c r="K13" s="144"/>
    </row>
    <row r="14" spans="2:11">
      <c r="B14" s="117" t="s">
        <v>4</v>
      </c>
      <c r="C14" s="117" t="s">
        <v>5</v>
      </c>
      <c r="D14" s="146" t="s">
        <v>6</v>
      </c>
      <c r="E14" s="123" t="s">
        <v>7</v>
      </c>
      <c r="F14" s="124"/>
      <c r="G14" s="117" t="s">
        <v>8</v>
      </c>
      <c r="H14" s="117" t="s">
        <v>39</v>
      </c>
      <c r="I14" s="117" t="s">
        <v>40</v>
      </c>
      <c r="J14" s="148" t="s">
        <v>60</v>
      </c>
      <c r="K14" s="117" t="s">
        <v>9</v>
      </c>
    </row>
    <row r="15" spans="2:11" ht="19.5" thickBot="1">
      <c r="B15" s="145"/>
      <c r="C15" s="145"/>
      <c r="D15" s="147"/>
      <c r="E15" s="16" t="s">
        <v>36</v>
      </c>
      <c r="F15" s="16" t="s">
        <v>37</v>
      </c>
      <c r="G15" s="118"/>
      <c r="H15" s="145"/>
      <c r="I15" s="145"/>
      <c r="J15" s="149"/>
      <c r="K15" s="145"/>
    </row>
    <row r="16" spans="2:11" ht="25.5">
      <c r="B16" s="9" t="s">
        <v>10</v>
      </c>
      <c r="C16" s="5" t="s">
        <v>11</v>
      </c>
      <c r="D16" s="10" t="s">
        <v>12</v>
      </c>
      <c r="E16" s="12">
        <v>1</v>
      </c>
      <c r="F16" s="12"/>
      <c r="G16" s="75"/>
      <c r="H16" s="94" t="str">
        <f>IF(G16="○",E16,"")</f>
        <v/>
      </c>
      <c r="I16" s="89" t="s">
        <v>38</v>
      </c>
      <c r="J16" s="13" t="str">
        <f>IF(SUM(H16:I16)=0,"",SUM(H16:I16))</f>
        <v/>
      </c>
      <c r="K16" s="11"/>
    </row>
    <row r="17" spans="2:11">
      <c r="B17" s="127" t="s">
        <v>13</v>
      </c>
      <c r="C17" s="17" t="s">
        <v>14</v>
      </c>
      <c r="D17" s="18" t="s">
        <v>12</v>
      </c>
      <c r="E17" s="19">
        <v>1</v>
      </c>
      <c r="F17" s="19"/>
      <c r="G17" s="76"/>
      <c r="H17" s="95" t="str">
        <f t="shared" ref="H17" si="0">IF(G17="○",E17,"")</f>
        <v/>
      </c>
      <c r="I17" s="90" t="s">
        <v>38</v>
      </c>
      <c r="J17" s="8" t="str">
        <f t="shared" ref="J17:J34" si="1">IF(SUM(H17:I17)=0,"",SUM(H17:I17))</f>
        <v/>
      </c>
      <c r="K17" s="20"/>
    </row>
    <row r="18" spans="2:11">
      <c r="B18" s="128"/>
      <c r="C18" s="21" t="s">
        <v>15</v>
      </c>
      <c r="D18" s="22" t="s">
        <v>12</v>
      </c>
      <c r="E18" s="23"/>
      <c r="F18" s="23">
        <v>1</v>
      </c>
      <c r="G18" s="77"/>
      <c r="H18" s="96" t="s">
        <v>38</v>
      </c>
      <c r="I18" s="91" t="str">
        <f>IF(G18="○",F18,"")</f>
        <v/>
      </c>
      <c r="J18" s="24" t="str">
        <f t="shared" si="1"/>
        <v/>
      </c>
      <c r="K18" s="25"/>
    </row>
    <row r="19" spans="2:11" ht="47.25" customHeight="1">
      <c r="B19" s="129" t="s">
        <v>16</v>
      </c>
      <c r="C19" s="17" t="s">
        <v>54</v>
      </c>
      <c r="D19" s="18" t="s">
        <v>12</v>
      </c>
      <c r="E19" s="130">
        <v>1</v>
      </c>
      <c r="F19" s="131"/>
      <c r="G19" s="76"/>
      <c r="H19" s="99"/>
      <c r="I19" s="100"/>
      <c r="J19" s="8" t="str">
        <f>IF(SUM(H19:I19)=0,"",SUM(H19:I19))</f>
        <v/>
      </c>
      <c r="K19" s="26" t="s">
        <v>52</v>
      </c>
    </row>
    <row r="20" spans="2:11" ht="31.5" customHeight="1">
      <c r="B20" s="129"/>
      <c r="C20" s="31" t="s">
        <v>17</v>
      </c>
      <c r="D20" s="32" t="s">
        <v>12</v>
      </c>
      <c r="E20" s="33"/>
      <c r="F20" s="33">
        <v>5</v>
      </c>
      <c r="G20" s="78"/>
      <c r="H20" s="97" t="s">
        <v>38</v>
      </c>
      <c r="I20" s="34" t="str">
        <f>IF(G20="○",2,"")</f>
        <v/>
      </c>
      <c r="J20" s="40" t="str">
        <f t="shared" si="1"/>
        <v/>
      </c>
      <c r="K20" s="93" t="s">
        <v>53</v>
      </c>
    </row>
    <row r="21" spans="2:11" ht="31.5">
      <c r="B21" s="129"/>
      <c r="C21" s="27" t="s">
        <v>18</v>
      </c>
      <c r="D21" s="28" t="s">
        <v>12</v>
      </c>
      <c r="E21" s="29"/>
      <c r="F21" s="29">
        <v>2</v>
      </c>
      <c r="G21" s="79"/>
      <c r="H21" s="99"/>
      <c r="I21" s="100"/>
      <c r="J21" s="14" t="str">
        <f t="shared" si="1"/>
        <v/>
      </c>
      <c r="K21" s="30" t="s">
        <v>46</v>
      </c>
    </row>
    <row r="22" spans="2:11">
      <c r="B22" s="132" t="s">
        <v>19</v>
      </c>
      <c r="C22" s="17" t="s">
        <v>20</v>
      </c>
      <c r="D22" s="18" t="s">
        <v>21</v>
      </c>
      <c r="E22" s="103">
        <v>2</v>
      </c>
      <c r="F22" s="102"/>
      <c r="G22" s="153"/>
      <c r="H22" s="95" t="str">
        <f>IF(G22="○",1,"")</f>
        <v/>
      </c>
      <c r="I22" s="90" t="str">
        <f>IF(G22="○",1,"")</f>
        <v/>
      </c>
      <c r="J22" s="8" t="str">
        <f t="shared" si="1"/>
        <v/>
      </c>
      <c r="K22" s="35"/>
    </row>
    <row r="23" spans="2:11">
      <c r="B23" s="133"/>
      <c r="C23" s="38" t="s">
        <v>22</v>
      </c>
      <c r="D23" s="39" t="s">
        <v>23</v>
      </c>
      <c r="E23" s="114">
        <v>2</v>
      </c>
      <c r="F23" s="115"/>
      <c r="G23" s="154"/>
      <c r="H23" s="97" t="str">
        <f>IF(G23="○",1.5,"")</f>
        <v/>
      </c>
      <c r="I23" s="74" t="str">
        <f>IF(G23="○",1.5,"")</f>
        <v/>
      </c>
      <c r="J23" s="40" t="str">
        <f t="shared" si="1"/>
        <v/>
      </c>
      <c r="K23" s="41"/>
    </row>
    <row r="24" spans="2:11">
      <c r="B24" s="133"/>
      <c r="C24" s="38" t="s">
        <v>24</v>
      </c>
      <c r="D24" s="42" t="s">
        <v>21</v>
      </c>
      <c r="E24" s="135">
        <v>2</v>
      </c>
      <c r="F24" s="136"/>
      <c r="G24" s="154"/>
      <c r="H24" s="97" t="str">
        <f>IF(G24="○",1,"")</f>
        <v/>
      </c>
      <c r="I24" s="74" t="str">
        <f>IF(G24="○",1,"")</f>
        <v/>
      </c>
      <c r="J24" s="40" t="str">
        <f t="shared" si="1"/>
        <v/>
      </c>
      <c r="K24" s="43" t="s">
        <v>62</v>
      </c>
    </row>
    <row r="25" spans="2:11">
      <c r="B25" s="133"/>
      <c r="C25" s="38" t="s">
        <v>25</v>
      </c>
      <c r="D25" s="32" t="s">
        <v>21</v>
      </c>
      <c r="E25" s="33">
        <v>1.5</v>
      </c>
      <c r="F25" s="33"/>
      <c r="G25" s="154"/>
      <c r="H25" s="97" t="str">
        <f t="shared" ref="H25" si="2">IF(G25="○",E25,"")</f>
        <v/>
      </c>
      <c r="I25" s="74" t="s">
        <v>38</v>
      </c>
      <c r="J25" s="40" t="str">
        <f t="shared" si="1"/>
        <v/>
      </c>
      <c r="K25" s="41"/>
    </row>
    <row r="26" spans="2:11">
      <c r="B26" s="133"/>
      <c r="C26" s="38" t="s">
        <v>26</v>
      </c>
      <c r="D26" s="39" t="s">
        <v>23</v>
      </c>
      <c r="E26" s="114">
        <v>1.5</v>
      </c>
      <c r="F26" s="139"/>
      <c r="G26" s="154"/>
      <c r="H26" s="97" t="s">
        <v>38</v>
      </c>
      <c r="I26" s="74" t="str">
        <f>IF(G26="○",E26,"")</f>
        <v/>
      </c>
      <c r="J26" s="40" t="str">
        <f t="shared" si="1"/>
        <v/>
      </c>
      <c r="K26" s="41"/>
    </row>
    <row r="27" spans="2:11">
      <c r="B27" s="133"/>
      <c r="C27" s="38" t="s">
        <v>27</v>
      </c>
      <c r="D27" s="42" t="s">
        <v>21</v>
      </c>
      <c r="E27" s="45">
        <v>1</v>
      </c>
      <c r="F27" s="45"/>
      <c r="G27" s="154"/>
      <c r="H27" s="97" t="str">
        <f>IF(G27="○",E27,"")</f>
        <v/>
      </c>
      <c r="I27" s="74" t="s">
        <v>38</v>
      </c>
      <c r="J27" s="40" t="str">
        <f t="shared" si="1"/>
        <v/>
      </c>
      <c r="K27" s="41"/>
    </row>
    <row r="28" spans="2:11">
      <c r="B28" s="133"/>
      <c r="C28" s="38" t="s">
        <v>28</v>
      </c>
      <c r="D28" s="39" t="s">
        <v>23</v>
      </c>
      <c r="E28" s="114">
        <v>2</v>
      </c>
      <c r="F28" s="139"/>
      <c r="G28" s="154"/>
      <c r="H28" s="97" t="s">
        <v>38</v>
      </c>
      <c r="I28" s="74" t="str">
        <f>IF(G28="○",E28,"")</f>
        <v/>
      </c>
      <c r="J28" s="40" t="str">
        <f t="shared" si="1"/>
        <v/>
      </c>
      <c r="K28" s="41"/>
    </row>
    <row r="29" spans="2:11">
      <c r="B29" s="133"/>
      <c r="C29" s="38" t="s">
        <v>29</v>
      </c>
      <c r="D29" s="42" t="s">
        <v>21</v>
      </c>
      <c r="E29" s="135">
        <v>2</v>
      </c>
      <c r="F29" s="136"/>
      <c r="G29" s="154"/>
      <c r="H29" s="97" t="str">
        <f>IF(G29="○",1,"")</f>
        <v/>
      </c>
      <c r="I29" s="74" t="str">
        <f>IF(G29="○",1,"")</f>
        <v/>
      </c>
      <c r="J29" s="40" t="str">
        <f t="shared" si="1"/>
        <v/>
      </c>
      <c r="K29" s="43"/>
    </row>
    <row r="30" spans="2:11">
      <c r="B30" s="133"/>
      <c r="C30" s="38" t="s">
        <v>30</v>
      </c>
      <c r="D30" s="32" t="s">
        <v>21</v>
      </c>
      <c r="E30" s="137">
        <v>1.5</v>
      </c>
      <c r="F30" s="138"/>
      <c r="G30" s="154"/>
      <c r="H30" s="97" t="str">
        <f>IF(G30="○",1,"")</f>
        <v/>
      </c>
      <c r="I30" s="74" t="str">
        <f>IF(G30="○",1,"")</f>
        <v/>
      </c>
      <c r="J30" s="40" t="str">
        <f t="shared" si="1"/>
        <v/>
      </c>
      <c r="K30" s="43"/>
    </row>
    <row r="31" spans="2:11">
      <c r="B31" s="133"/>
      <c r="C31" s="38" t="s">
        <v>31</v>
      </c>
      <c r="D31" s="39" t="s">
        <v>23</v>
      </c>
      <c r="E31" s="114">
        <v>2</v>
      </c>
      <c r="F31" s="115"/>
      <c r="G31" s="154"/>
      <c r="H31" s="97" t="str">
        <f>IF(G31="○",1,"")</f>
        <v/>
      </c>
      <c r="I31" s="74" t="str">
        <f>IF(G31="○",1,"")</f>
        <v/>
      </c>
      <c r="J31" s="40" t="str">
        <f t="shared" si="1"/>
        <v/>
      </c>
      <c r="K31" s="43"/>
    </row>
    <row r="32" spans="2:11">
      <c r="B32" s="133"/>
      <c r="C32" s="38" t="s">
        <v>32</v>
      </c>
      <c r="D32" s="39" t="s">
        <v>23</v>
      </c>
      <c r="E32" s="44"/>
      <c r="F32" s="44">
        <v>1</v>
      </c>
      <c r="G32" s="154"/>
      <c r="H32" s="97" t="s">
        <v>38</v>
      </c>
      <c r="I32" s="74" t="str">
        <f>IF(G32="○",F32,"")</f>
        <v/>
      </c>
      <c r="J32" s="40" t="str">
        <f t="shared" si="1"/>
        <v/>
      </c>
      <c r="K32" s="43" t="s">
        <v>50</v>
      </c>
    </row>
    <row r="33" spans="2:11">
      <c r="B33" s="133"/>
      <c r="C33" s="38" t="s">
        <v>63</v>
      </c>
      <c r="D33" s="42" t="s">
        <v>12</v>
      </c>
      <c r="E33" s="137">
        <v>0.5</v>
      </c>
      <c r="F33" s="140"/>
      <c r="G33" s="154"/>
      <c r="H33" s="97"/>
      <c r="I33" s="101"/>
      <c r="J33" s="40"/>
      <c r="K33" s="43"/>
    </row>
    <row r="34" spans="2:11" ht="19.5" thickBot="1">
      <c r="B34" s="134"/>
      <c r="C34" s="36" t="s">
        <v>33</v>
      </c>
      <c r="D34" s="28" t="s">
        <v>21</v>
      </c>
      <c r="E34" s="29">
        <v>1</v>
      </c>
      <c r="F34" s="29"/>
      <c r="G34" s="155"/>
      <c r="H34" s="98" t="str">
        <f>IF(G34="○",E34,"")</f>
        <v/>
      </c>
      <c r="I34" s="92" t="s">
        <v>38</v>
      </c>
      <c r="J34" s="14" t="str">
        <f t="shared" si="1"/>
        <v/>
      </c>
      <c r="K34" s="37"/>
    </row>
    <row r="35" spans="2:11">
      <c r="D35" s="15" t="s">
        <v>49</v>
      </c>
      <c r="E35" s="116" t="s">
        <v>48</v>
      </c>
      <c r="F35" s="116"/>
      <c r="G35" s="6">
        <f>SUM(J16:J34,E44:F45)</f>
        <v>0</v>
      </c>
      <c r="H35" s="6"/>
      <c r="I35" s="6"/>
      <c r="J35" s="6"/>
      <c r="K35" s="68" t="s">
        <v>44</v>
      </c>
    </row>
    <row r="36" spans="2:11" ht="8.25" customHeight="1">
      <c r="D36" s="15"/>
      <c r="E36" s="72"/>
      <c r="F36" s="72"/>
      <c r="G36" s="6"/>
      <c r="H36" s="6"/>
      <c r="I36" s="6"/>
      <c r="J36" s="6"/>
      <c r="K36" s="71"/>
    </row>
    <row r="37" spans="2:11" ht="7.5" customHeight="1">
      <c r="B37" s="47"/>
      <c r="C37" s="47"/>
      <c r="D37" s="48"/>
      <c r="E37" s="49"/>
      <c r="F37" s="50"/>
      <c r="G37" s="50"/>
      <c r="H37" s="47"/>
      <c r="I37" s="47"/>
      <c r="J37" s="47"/>
      <c r="K37" s="47"/>
    </row>
    <row r="38" spans="2:11" ht="16.5" customHeight="1">
      <c r="B38" s="51" t="s">
        <v>47</v>
      </c>
      <c r="C38" s="52"/>
      <c r="D38" s="53"/>
      <c r="E38" s="54"/>
      <c r="F38" s="55"/>
      <c r="G38" s="55"/>
      <c r="H38" s="52"/>
      <c r="I38" s="52"/>
      <c r="J38" s="52"/>
      <c r="K38" s="56"/>
    </row>
    <row r="39" spans="2:11" ht="16.5" customHeight="1">
      <c r="B39" s="57" t="s">
        <v>55</v>
      </c>
      <c r="D39" s="4"/>
      <c r="E39" s="15"/>
      <c r="F39" s="6"/>
      <c r="G39" s="6"/>
      <c r="K39" s="58"/>
    </row>
    <row r="40" spans="2:11" ht="16.5" customHeight="1">
      <c r="B40" s="59" t="s">
        <v>51</v>
      </c>
      <c r="C40" s="60"/>
      <c r="D40" s="61"/>
      <c r="E40" s="62"/>
      <c r="F40" s="63"/>
      <c r="G40" s="63"/>
      <c r="H40" s="60"/>
      <c r="I40" s="60"/>
      <c r="J40" s="60"/>
      <c r="K40" s="64"/>
    </row>
    <row r="41" spans="2:11" ht="8.25" customHeight="1">
      <c r="B41" s="65"/>
      <c r="D41" s="4"/>
      <c r="E41" s="15"/>
      <c r="F41" s="6"/>
      <c r="G41" s="6"/>
    </row>
    <row r="42" spans="2:11" ht="18.75" customHeight="1">
      <c r="B42" s="117" t="s">
        <v>4</v>
      </c>
      <c r="C42" s="119" t="s">
        <v>5</v>
      </c>
      <c r="D42" s="120"/>
      <c r="E42" s="123" t="s">
        <v>7</v>
      </c>
      <c r="F42" s="124"/>
      <c r="G42" s="6"/>
    </row>
    <row r="43" spans="2:11" ht="18.75" customHeight="1">
      <c r="B43" s="118"/>
      <c r="C43" s="121"/>
      <c r="D43" s="122"/>
      <c r="E43" s="16" t="s">
        <v>36</v>
      </c>
      <c r="F43" s="16" t="s">
        <v>37</v>
      </c>
      <c r="G43" s="6"/>
    </row>
    <row r="44" spans="2:11">
      <c r="B44" s="125" t="s">
        <v>43</v>
      </c>
      <c r="C44" s="156"/>
      <c r="D44" s="157"/>
      <c r="E44" s="158"/>
      <c r="F44" s="158"/>
      <c r="G44" s="6"/>
    </row>
    <row r="45" spans="2:11">
      <c r="B45" s="126"/>
      <c r="C45" s="159"/>
      <c r="D45" s="160"/>
      <c r="E45" s="161"/>
      <c r="F45" s="161"/>
      <c r="G45" s="6"/>
    </row>
    <row r="46" spans="2:11">
      <c r="B46" s="66"/>
      <c r="C46" s="7"/>
      <c r="D46" s="7"/>
      <c r="E46" s="6"/>
      <c r="F46" s="6"/>
      <c r="G46" s="6"/>
    </row>
    <row r="47" spans="2:11" ht="18.75" customHeight="1">
      <c r="B47" s="104" t="s">
        <v>66</v>
      </c>
      <c r="C47" s="105"/>
      <c r="D47" s="105"/>
      <c r="E47" s="105"/>
      <c r="F47" s="105"/>
      <c r="G47" s="105"/>
      <c r="H47" s="105"/>
      <c r="I47" s="105"/>
      <c r="J47" s="105"/>
      <c r="K47" s="106"/>
    </row>
    <row r="48" spans="2:11">
      <c r="B48" s="107"/>
      <c r="C48" s="108"/>
      <c r="D48" s="108"/>
      <c r="E48" s="108"/>
      <c r="F48" s="108"/>
      <c r="G48" s="108"/>
      <c r="H48" s="108"/>
      <c r="I48" s="108"/>
      <c r="J48" s="108"/>
      <c r="K48" s="109"/>
    </row>
    <row r="49" spans="2:11" ht="13.5" customHeight="1">
      <c r="B49" s="107"/>
      <c r="C49" s="108"/>
      <c r="D49" s="108"/>
      <c r="E49" s="108"/>
      <c r="F49" s="108"/>
      <c r="G49" s="108"/>
      <c r="H49" s="108"/>
      <c r="I49" s="108"/>
      <c r="J49" s="108"/>
      <c r="K49" s="109"/>
    </row>
    <row r="50" spans="2:11" ht="18.75" customHeight="1">
      <c r="B50" s="107" t="s">
        <v>57</v>
      </c>
      <c r="C50" s="110"/>
      <c r="D50" s="110"/>
      <c r="E50" s="110"/>
      <c r="F50" s="110"/>
      <c r="G50" s="110"/>
      <c r="H50" s="110"/>
      <c r="I50" s="110"/>
      <c r="J50" s="110"/>
      <c r="K50" s="109"/>
    </row>
    <row r="51" spans="2:11" ht="13.5" customHeight="1">
      <c r="B51" s="107"/>
      <c r="C51" s="110"/>
      <c r="D51" s="110"/>
      <c r="E51" s="110"/>
      <c r="F51" s="110"/>
      <c r="G51" s="110"/>
      <c r="H51" s="110"/>
      <c r="I51" s="110"/>
      <c r="J51" s="110"/>
      <c r="K51" s="109"/>
    </row>
    <row r="52" spans="2:11">
      <c r="B52" s="111" t="s">
        <v>61</v>
      </c>
      <c r="C52" s="112"/>
      <c r="D52" s="112"/>
      <c r="E52" s="112"/>
      <c r="F52" s="112"/>
      <c r="G52" s="112"/>
      <c r="H52" s="112"/>
      <c r="I52" s="112"/>
      <c r="J52" s="112"/>
      <c r="K52" s="113"/>
    </row>
    <row r="53" spans="2:11">
      <c r="E53" s="46"/>
      <c r="K53" s="67" t="s">
        <v>65</v>
      </c>
    </row>
    <row r="54" spans="2:11">
      <c r="E54" s="46"/>
      <c r="K54" s="46" t="s">
        <v>41</v>
      </c>
    </row>
    <row r="55" spans="2:11">
      <c r="E55" s="46"/>
      <c r="K55" s="46" t="s">
        <v>42</v>
      </c>
    </row>
  </sheetData>
  <sheetProtection algorithmName="SHA-512" hashValue="gKfcDC3soqZ1L9kP21mhOfzbX3Q4bVXJ/XTGXWDGC+whX98l7jDppbKCdxPKH8dt8c+wMQBZiskagW6z/zyc2w==" saltValue="AyyCx5anTyzQUOjlv/DTgQ==" spinCount="100000" sheet="1" objects="1" scenarios="1"/>
  <mergeCells count="34">
    <mergeCell ref="B3:K3"/>
    <mergeCell ref="B11:K11"/>
    <mergeCell ref="B13:K13"/>
    <mergeCell ref="B14:B15"/>
    <mergeCell ref="C14:C15"/>
    <mergeCell ref="D14:D15"/>
    <mergeCell ref="E14:F14"/>
    <mergeCell ref="G14:G15"/>
    <mergeCell ref="H14:H15"/>
    <mergeCell ref="I14:I15"/>
    <mergeCell ref="K14:K15"/>
    <mergeCell ref="J14:J15"/>
    <mergeCell ref="B17:B18"/>
    <mergeCell ref="B19:B21"/>
    <mergeCell ref="E19:F19"/>
    <mergeCell ref="B22:B34"/>
    <mergeCell ref="E23:F23"/>
    <mergeCell ref="E24:F24"/>
    <mergeCell ref="E29:F29"/>
    <mergeCell ref="E30:F30"/>
    <mergeCell ref="E26:F26"/>
    <mergeCell ref="E28:F28"/>
    <mergeCell ref="E33:F33"/>
    <mergeCell ref="B47:K49"/>
    <mergeCell ref="B50:K51"/>
    <mergeCell ref="B52:K52"/>
    <mergeCell ref="E31:F31"/>
    <mergeCell ref="E35:F35"/>
    <mergeCell ref="B42:B43"/>
    <mergeCell ref="C42:D43"/>
    <mergeCell ref="E42:F42"/>
    <mergeCell ref="B44:B45"/>
    <mergeCell ref="C44:D44"/>
    <mergeCell ref="C45:D45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77" fitToWidth="0" fitToHeight="0" orientation="portrait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2EED19-C761-4C0F-9DBD-EA59A1879E63}">
          <x14:formula1>
            <xm:f>③マスター!$A$2:$A$3</xm:f>
          </x14:formula1>
          <xm:sqref>G16:G34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CABF-0E96-4A35-8134-BDFBB41BC421}">
  <dimension ref="A1:V2"/>
  <sheetViews>
    <sheetView workbookViewId="0"/>
  </sheetViews>
  <sheetFormatPr defaultRowHeight="18.75"/>
  <cols>
    <col min="1" max="1" width="9" bestFit="1" customWidth="1"/>
    <col min="2" max="2" width="14.625" customWidth="1"/>
    <col min="3" max="3" width="9" bestFit="1" customWidth="1"/>
    <col min="4" max="5" width="15.125" bestFit="1" customWidth="1"/>
    <col min="6" max="6" width="13.5" customWidth="1"/>
    <col min="7" max="8" width="25.5" bestFit="1" customWidth="1"/>
    <col min="9" max="10" width="13" bestFit="1" customWidth="1"/>
    <col min="11" max="11" width="9" bestFit="1" customWidth="1"/>
    <col min="12" max="13" width="11" bestFit="1" customWidth="1"/>
    <col min="14" max="17" width="9" bestFit="1" customWidth="1"/>
    <col min="20" max="20" width="11" bestFit="1" customWidth="1"/>
    <col min="21" max="22" width="15.125" bestFit="1" customWidth="1"/>
  </cols>
  <sheetData>
    <row r="1" spans="1:22" ht="37.5">
      <c r="A1" s="3" t="s">
        <v>1</v>
      </c>
      <c r="B1" s="3" t="s">
        <v>2</v>
      </c>
      <c r="C1" s="86" t="s">
        <v>11</v>
      </c>
      <c r="D1" s="87" t="s">
        <v>14</v>
      </c>
      <c r="E1" s="84" t="s">
        <v>15</v>
      </c>
      <c r="F1" s="87" t="s">
        <v>54</v>
      </c>
      <c r="G1" s="82" t="s">
        <v>17</v>
      </c>
      <c r="H1" s="83" t="s">
        <v>18</v>
      </c>
      <c r="I1" s="87" t="s">
        <v>20</v>
      </c>
      <c r="J1" s="81" t="s">
        <v>22</v>
      </c>
      <c r="K1" s="81" t="s">
        <v>24</v>
      </c>
      <c r="L1" s="81" t="s">
        <v>25</v>
      </c>
      <c r="M1" s="81" t="s">
        <v>26</v>
      </c>
      <c r="N1" s="81" t="s">
        <v>27</v>
      </c>
      <c r="O1" s="81" t="s">
        <v>28</v>
      </c>
      <c r="P1" s="81" t="s">
        <v>29</v>
      </c>
      <c r="Q1" s="81" t="s">
        <v>30</v>
      </c>
      <c r="R1" s="81" t="s">
        <v>31</v>
      </c>
      <c r="S1" s="81" t="s">
        <v>32</v>
      </c>
      <c r="T1" s="88" t="s">
        <v>33</v>
      </c>
      <c r="U1" s="3" t="s">
        <v>58</v>
      </c>
      <c r="V1" s="3" t="s">
        <v>59</v>
      </c>
    </row>
    <row r="2" spans="1:22">
      <c r="A2" s="85">
        <f>①履修登録申請書!K8</f>
        <v>0</v>
      </c>
      <c r="B2" s="85">
        <f>①履修登録申請書!K9</f>
        <v>0</v>
      </c>
      <c r="C2" s="85" t="str">
        <f ca="1">OFFSET(①履修登録申請書!$J$16,COLUMN()-3,0)</f>
        <v/>
      </c>
      <c r="D2" s="85" t="str">
        <f ca="1">OFFSET(①履修登録申請書!$J$16,COLUMN()-3,0)</f>
        <v/>
      </c>
      <c r="E2" s="85" t="str">
        <f ca="1">OFFSET(①履修登録申請書!$J$16,COLUMN()-3,0)</f>
        <v/>
      </c>
      <c r="F2" s="85" t="str">
        <f ca="1">OFFSET(①履修登録申請書!$J$16,COLUMN()-3,0)</f>
        <v/>
      </c>
      <c r="G2" s="85" t="str">
        <f ca="1">OFFSET(①履修登録申請書!$J$16,COLUMN()-3,0)</f>
        <v/>
      </c>
      <c r="H2" s="85" t="str">
        <f ca="1">OFFSET(①履修登録申請書!$J$16,COLUMN()-3,0)</f>
        <v/>
      </c>
      <c r="I2" s="85" t="str">
        <f ca="1">OFFSET(①履修登録申請書!$J$16,COLUMN()-3,0)</f>
        <v/>
      </c>
      <c r="J2" s="85" t="str">
        <f ca="1">OFFSET(①履修登録申請書!$J$16,COLUMN()-3,0)</f>
        <v/>
      </c>
      <c r="K2" s="85" t="str">
        <f ca="1">OFFSET(①履修登録申請書!$J$16,COLUMN()-3,0)</f>
        <v/>
      </c>
      <c r="L2" s="85" t="str">
        <f ca="1">OFFSET(①履修登録申請書!$J$16,COLUMN()-3,0)</f>
        <v/>
      </c>
      <c r="M2" s="85" t="str">
        <f ca="1">OFFSET(①履修登録申請書!$J$16,COLUMN()-3,0)</f>
        <v/>
      </c>
      <c r="N2" s="85" t="str">
        <f ca="1">OFFSET(①履修登録申請書!$J$16,COLUMN()-3,0)</f>
        <v/>
      </c>
      <c r="O2" s="85" t="str">
        <f ca="1">OFFSET(①履修登録申請書!$J$16,COLUMN()-3,0)</f>
        <v/>
      </c>
      <c r="P2" s="85" t="str">
        <f ca="1">OFFSET(①履修登録申請書!$J$16,COLUMN()-3,0)</f>
        <v/>
      </c>
      <c r="Q2" s="85" t="str">
        <f ca="1">OFFSET(①履修登録申請書!$J$16,COLUMN()-3,0)</f>
        <v/>
      </c>
      <c r="R2" s="85" t="str">
        <f ca="1">OFFSET(①履修登録申請書!$J$16,COLUMN()-3,0)</f>
        <v/>
      </c>
      <c r="S2" s="85" t="str">
        <f ca="1">OFFSET(①履修登録申請書!$J$16,COLUMN()-3,0)</f>
        <v/>
      </c>
      <c r="T2" s="85">
        <f ca="1">OFFSET(①履修登録申請書!$J$16,COLUMN()-3,0)</f>
        <v>0</v>
      </c>
      <c r="U2" s="85" t="str">
        <f ca="1">OFFSET(①履修登録申請書!$J$16,COLUMN()-3,0)</f>
        <v/>
      </c>
      <c r="V2" s="85">
        <f ca="1">OFFSET(①履修登録申請書!$J$16,COLUMN()-3,0)</f>
        <v>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dimension ref="A1:A3"/>
  <sheetViews>
    <sheetView workbookViewId="0">
      <selection activeCell="C7" sqref="C7"/>
    </sheetView>
  </sheetViews>
  <sheetFormatPr defaultRowHeight="18.75"/>
  <sheetData>
    <row r="1" spans="1:1">
      <c r="A1" s="3" t="s">
        <v>8</v>
      </c>
    </row>
    <row r="2" spans="1:1">
      <c r="A2" s="3" t="s">
        <v>34</v>
      </c>
    </row>
    <row r="3" spans="1:1">
      <c r="A3" s="3"/>
    </row>
  </sheetData>
  <phoneticPr fontId="3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0b4a09-61cb-4643-86b5-3a9180718865">
      <Terms xmlns="http://schemas.microsoft.com/office/infopath/2007/PartnerControls"/>
    </lcf76f155ced4ddcb4097134ff3c332f>
    <TaxCatchAll xmlns="3e51f3ac-984e-4fbe-8c24-149f3d0ff5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9" ma:contentTypeDescription="新しいドキュメントを作成します。" ma:contentTypeScope="" ma:versionID="bacd1fce9675c073f23fdeb2819f6da1">
  <xsd:schema xmlns:xsd="http://www.w3.org/2001/XMLSchema" xmlns:xs="http://www.w3.org/2001/XMLSchema" xmlns:p="http://schemas.microsoft.com/office/2006/metadata/properties" xmlns:ns2="de0b4a09-61cb-4643-86b5-3a9180718865" xmlns:ns3="3e51f3ac-984e-4fbe-8c24-149f3d0ff5aa" targetNamespace="http://schemas.microsoft.com/office/2006/metadata/properties" ma:root="true" ma:fieldsID="ab78a8f8ac4c5ce8350728f028d029c1" ns2:_="" ns3:_="">
    <xsd:import namespace="de0b4a09-61cb-4643-86b5-3a9180718865"/>
    <xsd:import namespace="3e51f3ac-984e-4fbe-8c24-149f3d0ff5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b4106613-dc79-443c-aa5d-d03480fae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1f3ac-984e-4fbe-8c24-149f3d0ff5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f0907f9-edd8-4139-9ed2-6d7039bd3e4f}" ma:internalName="TaxCatchAll" ma:showField="CatchAllData" ma:web="3e51f3ac-984e-4fbe-8c24-149f3d0ff5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135064-6B4A-4E10-87DA-1443E965DD65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3e51f3ac-984e-4fbe-8c24-149f3d0ff5aa"/>
    <ds:schemaRef ds:uri="de0b4a09-61cb-4643-86b5-3a918071886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221245A-98D8-498B-A18A-4152464F6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3e51f3ac-984e-4fbe-8c24-149f3d0ff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廣瀬 達也</cp:lastModifiedBy>
  <cp:revision/>
  <cp:lastPrinted>2025-03-12T02:02:42Z</cp:lastPrinted>
  <dcterms:created xsi:type="dcterms:W3CDTF">2015-06-05T18:19:34Z</dcterms:created>
  <dcterms:modified xsi:type="dcterms:W3CDTF">2025-03-19T02:08:42Z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  <property fmtid="{D5CDD505-2E9C-101B-9397-08002B2CF9AE}" pid="3" name="MediaServiceImageTags">
    <vt:lpwstr/>
  </property>
</Properties>
</file>